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ckoo.bf\Desktop\第5回東海地区教職員大会2023\"/>
    </mc:Choice>
  </mc:AlternateContent>
  <xr:revisionPtr revIDLastSave="0" documentId="13_ncr:1_{22A44B46-5E1E-44E4-8685-F60DC237F377}" xr6:coauthVersionLast="47" xr6:coauthVersionMax="47" xr10:uidLastSave="{00000000-0000-0000-0000-000000000000}"/>
  <bookViews>
    <workbookView xWindow="-120" yWindow="-120" windowWidth="24240" windowHeight="13140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MS" sheetId="5" r:id="rId9"/>
    <sheet name="MD" sheetId="6" r:id="rId10"/>
    <sheet name="WS" sheetId="8" r:id="rId11"/>
    <sheet name="WD" sheetId="7" r:id="rId12"/>
    <sheet name="30MS" sheetId="9" r:id="rId13"/>
    <sheet name="30MD" sheetId="10" r:id="rId14"/>
    <sheet name="40MS" sheetId="11" r:id="rId15"/>
    <sheet name="40MD" sheetId="12" r:id="rId16"/>
    <sheet name="50MS" sheetId="13" r:id="rId17"/>
    <sheet name="50MD" sheetId="14" r:id="rId18"/>
    <sheet name="60MS" sheetId="16" r:id="rId19"/>
    <sheet name="60MD" sheetId="15" r:id="rId20"/>
    <sheet name="65MS" sheetId="18" r:id="rId21"/>
    <sheet name="65MD" sheetId="17" r:id="rId22"/>
    <sheet name="70MS" sheetId="20" r:id="rId23"/>
    <sheet name="70MD" sheetId="19" r:id="rId24"/>
    <sheet name="30WS" sheetId="21" r:id="rId25"/>
    <sheet name="30WD" sheetId="22" r:id="rId26"/>
    <sheet name="40WS" sheetId="24" r:id="rId27"/>
    <sheet name="40WD" sheetId="23" r:id="rId28"/>
    <sheet name="50WS" sheetId="29" r:id="rId29"/>
    <sheet name="50WD" sheetId="28" r:id="rId30"/>
    <sheet name="55WS" sheetId="32" r:id="rId31"/>
    <sheet name="55WD" sheetId="33" r:id="rId32"/>
  </sheets>
  <definedNames>
    <definedName name="_xlnm.Print_Area" localSheetId="1">参加種目一覧表!$A$1:$AL$57</definedName>
    <definedName name="_xlnm.Print_Area" localSheetId="0">選手名簿!$A$1:$M$59</definedName>
    <definedName name="_xlnm.Print_Area" localSheetId="2">納入一覧表!$A$1:$P$45</definedName>
    <definedName name="_xlnm.Print_Titles" localSheetId="1">参加種目一覧表!$1:$5</definedName>
    <definedName name="_xlnm.Print_Titles" localSheetId="0">選手名簿!$1:$8</definedName>
    <definedName name="性別">選手名簿!$Q$9:$Q$10</definedName>
    <definedName name="都道府県">選手名簿!$O$9:$O$55</definedName>
    <definedName name="年号">選手名簿!$P$9:$P$11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3" i="1"/>
  <c r="J12" i="1"/>
  <c r="E42" i="33"/>
  <c r="E34" i="32"/>
  <c r="E42" i="28"/>
  <c r="E34" i="29"/>
  <c r="E42" i="23"/>
  <c r="E34" i="24"/>
  <c r="E42" i="22"/>
  <c r="E34" i="21"/>
  <c r="E42" i="19"/>
  <c r="E34" i="20"/>
  <c r="E42" i="17"/>
  <c r="E34" i="18"/>
  <c r="E42" i="15"/>
  <c r="E34" i="16"/>
  <c r="E42" i="14"/>
  <c r="E34" i="13"/>
  <c r="E42" i="12"/>
  <c r="E34" i="11"/>
  <c r="E42" i="10"/>
  <c r="E34" i="9"/>
  <c r="E42" i="7"/>
  <c r="E34" i="8"/>
  <c r="E42" i="6"/>
  <c r="E34" i="5"/>
  <c r="E30" i="31"/>
  <c r="E30" i="30"/>
  <c r="E30" i="4"/>
  <c r="E28" i="3"/>
  <c r="E28" i="2"/>
  <c r="B40" i="33"/>
  <c r="B40" i="28"/>
  <c r="B40" i="23"/>
  <c r="B40" i="22"/>
  <c r="B40" i="19"/>
  <c r="B40" i="17"/>
  <c r="B40" i="15"/>
  <c r="B40" i="14"/>
  <c r="B40" i="12"/>
  <c r="B40" i="10"/>
  <c r="B32" i="32"/>
  <c r="B32" i="29"/>
  <c r="B32" i="24"/>
  <c r="B32" i="21"/>
  <c r="B32" i="20"/>
  <c r="B32" i="18"/>
  <c r="B32" i="16"/>
  <c r="B32" i="13"/>
  <c r="B32" i="11"/>
  <c r="B32" i="9"/>
  <c r="B40" i="7"/>
  <c r="B40" i="6"/>
  <c r="B32" i="8"/>
  <c r="B32" i="5"/>
  <c r="B28" i="31"/>
  <c r="B28" i="30"/>
  <c r="B28" i="4"/>
  <c r="B26" i="3"/>
  <c r="A42" i="33"/>
  <c r="A34" i="32"/>
  <c r="A42" i="28"/>
  <c r="A34" i="29"/>
  <c r="A42" i="23"/>
  <c r="A34" i="24"/>
  <c r="A42" i="22"/>
  <c r="A34" i="21"/>
  <c r="A42" i="19"/>
  <c r="A34" i="20"/>
  <c r="A42" i="17"/>
  <c r="A34" i="18"/>
  <c r="A42" i="15"/>
  <c r="A34" i="16"/>
  <c r="A42" i="14"/>
  <c r="A34" i="13"/>
  <c r="A42" i="12"/>
  <c r="A34" i="11"/>
  <c r="A42" i="10"/>
  <c r="A34" i="9"/>
  <c r="A42" i="7"/>
  <c r="A34" i="8"/>
  <c r="A42" i="6"/>
  <c r="A34" i="5"/>
  <c r="A30" i="31"/>
  <c r="A30" i="30"/>
  <c r="A30" i="4"/>
  <c r="A28" i="3"/>
  <c r="A28" i="2"/>
  <c r="B26" i="2"/>
  <c r="X1" i="25"/>
  <c r="F5" i="33"/>
  <c r="F5" i="32"/>
  <c r="F5" i="28"/>
  <c r="F5" i="29"/>
  <c r="F5" i="23"/>
  <c r="F5" i="24"/>
  <c r="F5" i="22"/>
  <c r="F5" i="21"/>
  <c r="F5" i="19"/>
  <c r="F5" i="20"/>
  <c r="F5" i="17"/>
  <c r="F5" i="18"/>
  <c r="F5" i="15"/>
  <c r="F5" i="16"/>
  <c r="F5" i="14"/>
  <c r="F5" i="13"/>
  <c r="F5" i="12"/>
  <c r="F5" i="11"/>
  <c r="F5" i="10"/>
  <c r="F5" i="9"/>
  <c r="F5" i="7"/>
  <c r="F5" i="8"/>
  <c r="F5" i="6"/>
  <c r="F5" i="5"/>
  <c r="F5" i="31"/>
  <c r="F5" i="30"/>
  <c r="F5" i="4"/>
  <c r="F5" i="3"/>
  <c r="F5" i="2"/>
  <c r="M1" i="26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" i="1"/>
  <c r="J10" i="1"/>
  <c r="B6" i="25"/>
  <c r="J6" i="25" s="1"/>
  <c r="B7" i="25"/>
  <c r="AG7" i="25" s="1"/>
  <c r="B8" i="25"/>
  <c r="J8" i="25" s="1"/>
  <c r="B9" i="25"/>
  <c r="M9" i="25" s="1"/>
  <c r="B10" i="25"/>
  <c r="B11" i="25"/>
  <c r="K11" i="25" s="1"/>
  <c r="B12" i="25"/>
  <c r="O12" i="25" s="1"/>
  <c r="B13" i="25"/>
  <c r="B14" i="25"/>
  <c r="J14" i="25" s="1"/>
  <c r="B15" i="25"/>
  <c r="Q15" i="25" s="1"/>
  <c r="B16" i="25"/>
  <c r="U16" i="25" s="1"/>
  <c r="B17" i="25"/>
  <c r="J17" i="25" s="1"/>
  <c r="B18" i="25"/>
  <c r="R18" i="25" s="1"/>
  <c r="B19" i="25"/>
  <c r="O19" i="25" s="1"/>
  <c r="B20" i="25"/>
  <c r="AE20" i="25" s="1"/>
  <c r="B21" i="25"/>
  <c r="AC21" i="25" s="1"/>
  <c r="B22" i="25"/>
  <c r="AE22" i="25" s="1"/>
  <c r="B23" i="25"/>
  <c r="AB23" i="25" s="1"/>
  <c r="B24" i="25"/>
  <c r="N24" i="25" s="1"/>
  <c r="B25" i="25"/>
  <c r="J25" i="25" s="1"/>
  <c r="B26" i="25"/>
  <c r="T26" i="25" s="1"/>
  <c r="B27" i="25"/>
  <c r="X27" i="25" s="1"/>
  <c r="B28" i="25"/>
  <c r="N28" i="25" s="1"/>
  <c r="B29" i="25"/>
  <c r="R29" i="25" s="1"/>
  <c r="B30" i="25"/>
  <c r="L30" i="25" s="1"/>
  <c r="B31" i="25"/>
  <c r="V31" i="25" s="1"/>
  <c r="B32" i="25"/>
  <c r="AD32" i="25" s="1"/>
  <c r="B33" i="25"/>
  <c r="AC33" i="25" s="1"/>
  <c r="B34" i="25"/>
  <c r="AD34" i="25" s="1"/>
  <c r="B35" i="25"/>
  <c r="AH35" i="25" s="1"/>
  <c r="B36" i="25"/>
  <c r="L36" i="25" s="1"/>
  <c r="B37" i="25"/>
  <c r="W37" i="25" s="1"/>
  <c r="B38" i="25"/>
  <c r="J38" i="25" s="1"/>
  <c r="B39" i="25"/>
  <c r="AB39" i="25" s="1"/>
  <c r="B40" i="25"/>
  <c r="Y40" i="25" s="1"/>
  <c r="B41" i="25"/>
  <c r="AE41" i="25" s="1"/>
  <c r="B42" i="25"/>
  <c r="AF42" i="25" s="1"/>
  <c r="B43" i="25"/>
  <c r="N43" i="25" s="1"/>
  <c r="B44" i="25"/>
  <c r="O44" i="25" s="1"/>
  <c r="B45" i="25"/>
  <c r="R45" i="25" s="1"/>
  <c r="B46" i="25"/>
  <c r="Y46" i="25" s="1"/>
  <c r="B47" i="25"/>
  <c r="AK47" i="25" s="1"/>
  <c r="B48" i="25"/>
  <c r="T48" i="25" s="1"/>
  <c r="B49" i="25"/>
  <c r="N49" i="25" s="1"/>
  <c r="B50" i="25"/>
  <c r="AD50" i="25" s="1"/>
  <c r="B51" i="25"/>
  <c r="L51" i="25" s="1"/>
  <c r="B52" i="25"/>
  <c r="S52" i="25" s="1"/>
  <c r="B53" i="25"/>
  <c r="AG53" i="25" s="1"/>
  <c r="B54" i="25"/>
  <c r="J54" i="25" s="1"/>
  <c r="B55" i="25"/>
  <c r="AD55" i="25" s="1"/>
  <c r="K6" i="25"/>
  <c r="K17" i="25"/>
  <c r="K30" i="25"/>
  <c r="L6" i="25"/>
  <c r="L43" i="25"/>
  <c r="M6" i="25"/>
  <c r="M21" i="25"/>
  <c r="N6" i="25"/>
  <c r="N25" i="25"/>
  <c r="O6" i="25"/>
  <c r="O17" i="25"/>
  <c r="P6" i="25"/>
  <c r="P11" i="25"/>
  <c r="AC6" i="25"/>
  <c r="AC51" i="25"/>
  <c r="AD6" i="25"/>
  <c r="AD17" i="25"/>
  <c r="AD27" i="25"/>
  <c r="AD43" i="25"/>
  <c r="Q6" i="25"/>
  <c r="Q27" i="25"/>
  <c r="R6" i="25"/>
  <c r="R17" i="25"/>
  <c r="S6" i="25"/>
  <c r="S25" i="25"/>
  <c r="S31" i="25"/>
  <c r="T6" i="25"/>
  <c r="T27" i="25"/>
  <c r="U6" i="25"/>
  <c r="U17" i="25"/>
  <c r="U35" i="25"/>
  <c r="U55" i="25"/>
  <c r="V6" i="25"/>
  <c r="V21" i="25"/>
  <c r="V43" i="25"/>
  <c r="V47" i="25"/>
  <c r="W6" i="25"/>
  <c r="W21" i="25"/>
  <c r="W31" i="25"/>
  <c r="W43" i="25"/>
  <c r="X6" i="25"/>
  <c r="X14" i="25"/>
  <c r="X17" i="25"/>
  <c r="X31" i="25"/>
  <c r="Y6" i="25"/>
  <c r="Y25" i="25"/>
  <c r="Y47" i="25"/>
  <c r="Y51" i="25"/>
  <c r="Z6" i="25"/>
  <c r="Z21" i="25"/>
  <c r="Z31" i="25"/>
  <c r="Z35" i="25"/>
  <c r="AE6" i="25"/>
  <c r="AE21" i="25"/>
  <c r="AE47" i="25"/>
  <c r="AF6" i="25"/>
  <c r="AF27" i="25"/>
  <c r="AF43" i="25"/>
  <c r="AG6" i="25"/>
  <c r="AG25" i="25"/>
  <c r="AG43" i="25"/>
  <c r="AH6" i="25"/>
  <c r="AH25" i="25"/>
  <c r="AH31" i="25"/>
  <c r="AH43" i="25"/>
  <c r="AH47" i="25"/>
  <c r="AA6" i="25"/>
  <c r="AA9" i="25"/>
  <c r="AA27" i="25"/>
  <c r="AA47" i="25"/>
  <c r="AA51" i="25"/>
  <c r="AB6" i="25"/>
  <c r="AB21" i="25"/>
  <c r="AB27" i="25"/>
  <c r="AB43" i="25"/>
  <c r="AI6" i="25"/>
  <c r="AI7" i="25"/>
  <c r="AI17" i="25"/>
  <c r="AI31" i="25"/>
  <c r="AI43" i="25"/>
  <c r="AJ6" i="25"/>
  <c r="AJ25" i="25"/>
  <c r="AJ38" i="25"/>
  <c r="AJ43" i="25"/>
  <c r="AK6" i="25"/>
  <c r="AK7" i="25"/>
  <c r="AK21" i="25"/>
  <c r="AK31" i="25"/>
  <c r="AK35" i="25"/>
  <c r="AK51" i="25"/>
  <c r="AL6" i="25"/>
  <c r="AL25" i="25"/>
  <c r="AL31" i="25"/>
  <c r="AL35" i="25"/>
  <c r="AL51" i="25"/>
  <c r="C19" i="2"/>
  <c r="D19" i="2"/>
  <c r="E19" i="2"/>
  <c r="F19" i="2"/>
  <c r="C19" i="3"/>
  <c r="D19" i="3"/>
  <c r="E19" i="3"/>
  <c r="F19" i="3"/>
  <c r="B59" i="1"/>
  <c r="AM11" i="25"/>
  <c r="AM12" i="25"/>
  <c r="AM13" i="25"/>
  <c r="AM14" i="25"/>
  <c r="AM15" i="25"/>
  <c r="AM16" i="25"/>
  <c r="AM17" i="25"/>
  <c r="AM18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C49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I56" i="25"/>
  <c r="H56" i="25"/>
  <c r="G5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AL43" i="25" l="1"/>
  <c r="AK43" i="25"/>
  <c r="AJ47" i="25"/>
  <c r="AJ27" i="25"/>
  <c r="AI47" i="25"/>
  <c r="AB47" i="25"/>
  <c r="AA31" i="25"/>
  <c r="AH55" i="25"/>
  <c r="AG47" i="25"/>
  <c r="AF47" i="25"/>
  <c r="Z43" i="25"/>
  <c r="W51" i="25"/>
  <c r="U47" i="25"/>
  <c r="T47" i="25"/>
  <c r="S47" i="25"/>
  <c r="R51" i="25"/>
  <c r="Q43" i="25"/>
  <c r="AD51" i="25"/>
  <c r="AD7" i="25"/>
  <c r="P43" i="25"/>
  <c r="O27" i="25"/>
  <c r="N27" i="25"/>
  <c r="AL47" i="25"/>
  <c r="AL27" i="25"/>
  <c r="AK27" i="25"/>
  <c r="AJ51" i="25"/>
  <c r="AJ31" i="25"/>
  <c r="AI51" i="25"/>
  <c r="AI27" i="25"/>
  <c r="AB51" i="25"/>
  <c r="AA43" i="25"/>
  <c r="AH39" i="25"/>
  <c r="AF7" i="25"/>
  <c r="Y31" i="25"/>
  <c r="W55" i="25"/>
  <c r="U51" i="25"/>
  <c r="S51" i="25"/>
  <c r="Q51" i="25"/>
  <c r="O51" i="25"/>
  <c r="R40" i="25"/>
  <c r="AG40" i="25"/>
  <c r="AE8" i="25"/>
  <c r="Y48" i="25"/>
  <c r="AG12" i="25"/>
  <c r="AF36" i="25"/>
  <c r="AJ40" i="25"/>
  <c r="W8" i="25"/>
  <c r="Q8" i="25"/>
  <c r="AD48" i="25"/>
  <c r="O28" i="25"/>
  <c r="AL9" i="25"/>
  <c r="AK25" i="25"/>
  <c r="AJ9" i="25"/>
  <c r="AI21" i="25"/>
  <c r="AB25" i="25"/>
  <c r="AA53" i="25"/>
  <c r="AA17" i="25"/>
  <c r="AH9" i="25"/>
  <c r="AF17" i="25"/>
  <c r="AE25" i="25"/>
  <c r="Z25" i="25"/>
  <c r="X21" i="25"/>
  <c r="W25" i="25"/>
  <c r="V25" i="25"/>
  <c r="U25" i="25"/>
  <c r="T17" i="25"/>
  <c r="R21" i="25"/>
  <c r="Q17" i="25"/>
  <c r="AD25" i="25"/>
  <c r="AC17" i="25"/>
  <c r="P17" i="25"/>
  <c r="O21" i="25"/>
  <c r="M25" i="25"/>
  <c r="L9" i="25"/>
  <c r="K21" i="25"/>
  <c r="AL21" i="25"/>
  <c r="AK17" i="25"/>
  <c r="AJ21" i="25"/>
  <c r="AB17" i="25"/>
  <c r="AA25" i="25"/>
  <c r="AH21" i="25"/>
  <c r="AG21" i="25"/>
  <c r="AF25" i="25"/>
  <c r="AE17" i="25"/>
  <c r="Z17" i="25"/>
  <c r="Y21" i="25"/>
  <c r="W17" i="25"/>
  <c r="V17" i="25"/>
  <c r="U9" i="25"/>
  <c r="T25" i="25"/>
  <c r="S17" i="25"/>
  <c r="R9" i="25"/>
  <c r="AD9" i="25"/>
  <c r="AC25" i="25"/>
  <c r="P9" i="25"/>
  <c r="N17" i="25"/>
  <c r="M17" i="25"/>
  <c r="L25" i="25"/>
  <c r="AL17" i="25"/>
  <c r="AK9" i="25"/>
  <c r="AJ17" i="25"/>
  <c r="AI25" i="25"/>
  <c r="AA21" i="25"/>
  <c r="AH17" i="25"/>
  <c r="AG17" i="25"/>
  <c r="AF21" i="25"/>
  <c r="Z9" i="25"/>
  <c r="Y17" i="25"/>
  <c r="X25" i="25"/>
  <c r="T21" i="25"/>
  <c r="S9" i="25"/>
  <c r="R25" i="25"/>
  <c r="Q25" i="25"/>
  <c r="P25" i="25"/>
  <c r="O25" i="25"/>
  <c r="L17" i="25"/>
  <c r="K25" i="25"/>
  <c r="AK44" i="25"/>
  <c r="AI48" i="25"/>
  <c r="AH52" i="25"/>
  <c r="Z40" i="25"/>
  <c r="W40" i="25"/>
  <c r="U20" i="25"/>
  <c r="Q48" i="25"/>
  <c r="K48" i="25"/>
  <c r="AL32" i="25"/>
  <c r="AK8" i="25"/>
  <c r="AJ48" i="25"/>
  <c r="AJ24" i="25"/>
  <c r="AB28" i="25"/>
  <c r="AF12" i="25"/>
  <c r="X28" i="25"/>
  <c r="U32" i="25"/>
  <c r="T32" i="25"/>
  <c r="S8" i="25"/>
  <c r="L48" i="25"/>
  <c r="AK20" i="25"/>
  <c r="AI36" i="25"/>
  <c r="Y32" i="25"/>
  <c r="U8" i="25"/>
  <c r="N8" i="25"/>
  <c r="AL44" i="25"/>
  <c r="AL20" i="25"/>
  <c r="AL8" i="25"/>
  <c r="AK36" i="25"/>
  <c r="AK28" i="25"/>
  <c r="AJ32" i="25"/>
  <c r="AJ12" i="25"/>
  <c r="AI40" i="25"/>
  <c r="AI28" i="25"/>
  <c r="AI20" i="25"/>
  <c r="AI8" i="25"/>
  <c r="AB32" i="25"/>
  <c r="AA44" i="25"/>
  <c r="AA32" i="25"/>
  <c r="AA12" i="25"/>
  <c r="AH44" i="25"/>
  <c r="AH36" i="25"/>
  <c r="AH28" i="25"/>
  <c r="AH20" i="25"/>
  <c r="AH8" i="25"/>
  <c r="AG28" i="25"/>
  <c r="AF48" i="25"/>
  <c r="AF40" i="25"/>
  <c r="AE28" i="25"/>
  <c r="Z28" i="25"/>
  <c r="Z16" i="25"/>
  <c r="Y36" i="25"/>
  <c r="Y24" i="25"/>
  <c r="Y8" i="25"/>
  <c r="X24" i="25"/>
  <c r="X8" i="25"/>
  <c r="V28" i="25"/>
  <c r="V8" i="25"/>
  <c r="U48" i="25"/>
  <c r="U24" i="25"/>
  <c r="R48" i="25"/>
  <c r="Q32" i="25"/>
  <c r="AD8" i="25"/>
  <c r="AC40" i="25"/>
  <c r="AC8" i="25"/>
  <c r="O40" i="25"/>
  <c r="O24" i="25"/>
  <c r="O8" i="25"/>
  <c r="N32" i="25"/>
  <c r="K8" i="25"/>
  <c r="AL48" i="25"/>
  <c r="AL40" i="25"/>
  <c r="AL24" i="25"/>
  <c r="AL12" i="25"/>
  <c r="AK32" i="25"/>
  <c r="AJ28" i="25"/>
  <c r="AJ8" i="25"/>
  <c r="AI32" i="25"/>
  <c r="AI16" i="25"/>
  <c r="AB40" i="25"/>
  <c r="AB12" i="25"/>
  <c r="AA40" i="25"/>
  <c r="AA28" i="25"/>
  <c r="AA20" i="25"/>
  <c r="AA8" i="25"/>
  <c r="AH48" i="25"/>
  <c r="AH40" i="25"/>
  <c r="AH32" i="25"/>
  <c r="AH24" i="25"/>
  <c r="AH12" i="25"/>
  <c r="AG48" i="25"/>
  <c r="AG36" i="25"/>
  <c r="AG24" i="25"/>
  <c r="AG8" i="25"/>
  <c r="AF44" i="25"/>
  <c r="AF32" i="25"/>
  <c r="AF8" i="25"/>
  <c r="AE36" i="25"/>
  <c r="Z8" i="25"/>
  <c r="Y20" i="25"/>
  <c r="X36" i="25"/>
  <c r="W36" i="25"/>
  <c r="W24" i="25"/>
  <c r="V32" i="25"/>
  <c r="U40" i="25"/>
  <c r="U28" i="25"/>
  <c r="T8" i="25"/>
  <c r="S40" i="25"/>
  <c r="S20" i="25"/>
  <c r="R8" i="25"/>
  <c r="O48" i="25"/>
  <c r="K32" i="25"/>
  <c r="K20" i="25"/>
  <c r="AL36" i="25"/>
  <c r="AL28" i="25"/>
  <c r="AK48" i="25"/>
  <c r="AK40" i="25"/>
  <c r="AK24" i="25"/>
  <c r="AK12" i="25"/>
  <c r="AJ44" i="25"/>
  <c r="AJ36" i="25"/>
  <c r="AI12" i="25"/>
  <c r="AB36" i="25"/>
  <c r="AB8" i="25"/>
  <c r="AA36" i="25"/>
  <c r="AG32" i="25"/>
  <c r="AF28" i="25"/>
  <c r="AF20" i="25"/>
  <c r="AE32" i="25"/>
  <c r="Z44" i="25"/>
  <c r="X32" i="25"/>
  <c r="W32" i="25"/>
  <c r="V48" i="25"/>
  <c r="U36" i="25"/>
  <c r="S32" i="25"/>
  <c r="Q36" i="25"/>
  <c r="Q24" i="25"/>
  <c r="P8" i="25"/>
  <c r="N36" i="25"/>
  <c r="M8" i="25"/>
  <c r="L8" i="25"/>
  <c r="O54" i="25"/>
  <c r="J7" i="25"/>
  <c r="AH34" i="25"/>
  <c r="AF38" i="25"/>
  <c r="AI26" i="25"/>
  <c r="AI19" i="25"/>
  <c r="AI54" i="25"/>
  <c r="AL54" i="25"/>
  <c r="AK54" i="25"/>
  <c r="AA30" i="25"/>
  <c r="S54" i="25"/>
  <c r="S38" i="25"/>
  <c r="AL34" i="25"/>
  <c r="AK34" i="25"/>
  <c r="AB26" i="25"/>
  <c r="AA7" i="25"/>
  <c r="AG11" i="25"/>
  <c r="AF30" i="25"/>
  <c r="Z14" i="25"/>
  <c r="Y54" i="25"/>
  <c r="Y26" i="25"/>
  <c r="X38" i="25"/>
  <c r="U26" i="25"/>
  <c r="R50" i="25"/>
  <c r="P49" i="25"/>
  <c r="M38" i="25"/>
  <c r="M14" i="25"/>
  <c r="W54" i="25"/>
  <c r="R19" i="25"/>
  <c r="P30" i="25"/>
  <c r="AL53" i="25"/>
  <c r="AK53" i="25"/>
  <c r="AJ26" i="25"/>
  <c r="AJ19" i="25"/>
  <c r="AI37" i="25"/>
  <c r="AB19" i="25"/>
  <c r="AB7" i="25"/>
  <c r="AH54" i="25"/>
  <c r="AH23" i="25"/>
  <c r="AG54" i="25"/>
  <c r="AF54" i="25"/>
  <c r="AF14" i="25"/>
  <c r="W34" i="25"/>
  <c r="W7" i="25"/>
  <c r="V45" i="25"/>
  <c r="V11" i="25"/>
  <c r="U54" i="25"/>
  <c r="R34" i="25"/>
  <c r="Q19" i="25"/>
  <c r="AD14" i="25"/>
  <c r="P54" i="25"/>
  <c r="L38" i="25"/>
  <c r="L14" i="25"/>
  <c r="AL50" i="25"/>
  <c r="AL30" i="25"/>
  <c r="AL19" i="25"/>
  <c r="AL11" i="25"/>
  <c r="AK50" i="25"/>
  <c r="AK30" i="25"/>
  <c r="AK19" i="25"/>
  <c r="AJ54" i="25"/>
  <c r="AI38" i="25"/>
  <c r="AB54" i="25"/>
  <c r="AB34" i="25"/>
  <c r="AB11" i="25"/>
  <c r="AA54" i="25"/>
  <c r="AA38" i="25"/>
  <c r="AA26" i="25"/>
  <c r="AA19" i="25"/>
  <c r="AH30" i="25"/>
  <c r="AH19" i="25"/>
  <c r="AH11" i="25"/>
  <c r="AG38" i="25"/>
  <c r="AG30" i="25"/>
  <c r="AF26" i="25"/>
  <c r="AF19" i="25"/>
  <c r="AE50" i="25"/>
  <c r="AE34" i="25"/>
  <c r="AE15" i="25"/>
  <c r="Y38" i="25"/>
  <c r="Y14" i="25"/>
  <c r="X42" i="25"/>
  <c r="X15" i="25"/>
  <c r="W49" i="25"/>
  <c r="W26" i="25"/>
  <c r="W18" i="25"/>
  <c r="V38" i="25"/>
  <c r="V15" i="25"/>
  <c r="T34" i="25"/>
  <c r="R38" i="25"/>
  <c r="AD19" i="25"/>
  <c r="P38" i="25"/>
  <c r="P15" i="25"/>
  <c r="O45" i="25"/>
  <c r="O37" i="25"/>
  <c r="O14" i="25"/>
  <c r="N54" i="25"/>
  <c r="N19" i="25"/>
  <c r="AL38" i="25"/>
  <c r="AL15" i="25"/>
  <c r="AK38" i="25"/>
  <c r="AK15" i="25"/>
  <c r="AJ50" i="25"/>
  <c r="AJ30" i="25"/>
  <c r="AI30" i="25"/>
  <c r="AB50" i="25"/>
  <c r="AB38" i="25"/>
  <c r="AB30" i="25"/>
  <c r="AA34" i="25"/>
  <c r="AA15" i="25"/>
  <c r="AH38" i="25"/>
  <c r="AH26" i="25"/>
  <c r="AH15" i="25"/>
  <c r="AG50" i="25"/>
  <c r="AG34" i="25"/>
  <c r="AG26" i="25"/>
  <c r="AG19" i="25"/>
  <c r="AF50" i="25"/>
  <c r="AE38" i="25"/>
  <c r="AE19" i="25"/>
  <c r="Z30" i="25"/>
  <c r="Z19" i="25"/>
  <c r="Y34" i="25"/>
  <c r="X19" i="25"/>
  <c r="W15" i="25"/>
  <c r="V19" i="25"/>
  <c r="U34" i="25"/>
  <c r="T54" i="25"/>
  <c r="T42" i="25"/>
  <c r="S19" i="25"/>
  <c r="R30" i="25"/>
  <c r="AD26" i="25"/>
  <c r="AC38" i="25"/>
  <c r="AC11" i="25"/>
  <c r="N38" i="25"/>
  <c r="N15" i="25"/>
  <c r="M34" i="25"/>
  <c r="AL26" i="25"/>
  <c r="AL7" i="25"/>
  <c r="AK26" i="25"/>
  <c r="AJ49" i="25"/>
  <c r="AJ34" i="25"/>
  <c r="AJ15" i="25"/>
  <c r="AJ7" i="25"/>
  <c r="AI50" i="25"/>
  <c r="AI34" i="25"/>
  <c r="AA50" i="25"/>
  <c r="AH50" i="25"/>
  <c r="AH7" i="25"/>
  <c r="AG49" i="25"/>
  <c r="AF34" i="25"/>
  <c r="AE54" i="25"/>
  <c r="Z54" i="25"/>
  <c r="Z38" i="25"/>
  <c r="Y50" i="25"/>
  <c r="Y15" i="25"/>
  <c r="X54" i="25"/>
  <c r="W50" i="25"/>
  <c r="W38" i="25"/>
  <c r="W11" i="25"/>
  <c r="V54" i="25"/>
  <c r="U50" i="25"/>
  <c r="U38" i="25"/>
  <c r="T53" i="25"/>
  <c r="T38" i="25"/>
  <c r="R54" i="25"/>
  <c r="R11" i="25"/>
  <c r="Q54" i="25"/>
  <c r="Q38" i="25"/>
  <c r="AD54" i="25"/>
  <c r="AD38" i="25"/>
  <c r="AC54" i="25"/>
  <c r="O38" i="25"/>
  <c r="K38" i="25"/>
  <c r="AL22" i="25"/>
  <c r="AL18" i="25"/>
  <c r="AK52" i="25"/>
  <c r="AK11" i="25"/>
  <c r="AJ37" i="25"/>
  <c r="AJ14" i="25"/>
  <c r="AI52" i="25"/>
  <c r="AI14" i="25"/>
  <c r="AA45" i="25"/>
  <c r="AA14" i="25"/>
  <c r="AG45" i="25"/>
  <c r="AF49" i="25"/>
  <c r="AF22" i="25"/>
  <c r="AE52" i="25"/>
  <c r="W14" i="25"/>
  <c r="V14" i="25"/>
  <c r="U11" i="25"/>
  <c r="R14" i="25"/>
  <c r="Q11" i="25"/>
  <c r="AC52" i="25"/>
  <c r="AC14" i="25"/>
  <c r="P14" i="25"/>
  <c r="M29" i="25"/>
  <c r="L49" i="25"/>
  <c r="J49" i="25"/>
  <c r="J11" i="25"/>
  <c r="AL49" i="25"/>
  <c r="AK14" i="25"/>
  <c r="AJ52" i="25"/>
  <c r="AJ11" i="25"/>
  <c r="AI11" i="25"/>
  <c r="AB49" i="25"/>
  <c r="AA49" i="25"/>
  <c r="AA11" i="25"/>
  <c r="AF52" i="25"/>
  <c r="AE14" i="25"/>
  <c r="Z11" i="25"/>
  <c r="Y11" i="25"/>
  <c r="X49" i="25"/>
  <c r="X11" i="25"/>
  <c r="V52" i="25"/>
  <c r="T14" i="25"/>
  <c r="S14" i="25"/>
  <c r="AD49" i="25"/>
  <c r="AD22" i="25"/>
  <c r="AD11" i="25"/>
  <c r="AC41" i="25"/>
  <c r="N14" i="25"/>
  <c r="M11" i="25"/>
  <c r="L54" i="25"/>
  <c r="L11" i="25"/>
  <c r="K54" i="25"/>
  <c r="AL52" i="25"/>
  <c r="AL14" i="25"/>
  <c r="AK49" i="25"/>
  <c r="AJ22" i="25"/>
  <c r="AI49" i="25"/>
  <c r="AB52" i="25"/>
  <c r="AB14" i="25"/>
  <c r="AA52" i="25"/>
  <c r="AA41" i="25"/>
  <c r="AH49" i="25"/>
  <c r="AH14" i="25"/>
  <c r="AG52" i="25"/>
  <c r="AG14" i="25"/>
  <c r="AF11" i="25"/>
  <c r="AE11" i="25"/>
  <c r="Z49" i="25"/>
  <c r="X45" i="25"/>
  <c r="U14" i="25"/>
  <c r="T22" i="25"/>
  <c r="T11" i="25"/>
  <c r="S11" i="25"/>
  <c r="Q49" i="25"/>
  <c r="Q14" i="25"/>
  <c r="O49" i="25"/>
  <c r="O11" i="25"/>
  <c r="N11" i="25"/>
  <c r="M18" i="25"/>
  <c r="L41" i="25"/>
  <c r="K14" i="25"/>
  <c r="AJ33" i="25"/>
  <c r="AJ18" i="25"/>
  <c r="AF37" i="25"/>
  <c r="AE18" i="25"/>
  <c r="Y37" i="25"/>
  <c r="V33" i="25"/>
  <c r="K46" i="25"/>
  <c r="Q46" i="25"/>
  <c r="J15" i="25"/>
  <c r="AD15" i="25"/>
  <c r="AF15" i="25"/>
  <c r="AI15" i="25"/>
  <c r="L15" i="25"/>
  <c r="S15" i="25"/>
  <c r="U15" i="25"/>
  <c r="Z15" i="25"/>
  <c r="AG15" i="25"/>
  <c r="AB15" i="25"/>
  <c r="J41" i="25"/>
  <c r="N41" i="25"/>
  <c r="P41" i="25"/>
  <c r="AF41" i="25"/>
  <c r="AG41" i="25"/>
  <c r="K41" i="25"/>
  <c r="O41" i="25"/>
  <c r="Q41" i="25"/>
  <c r="S41" i="25"/>
  <c r="T41" i="25"/>
  <c r="V41" i="25"/>
  <c r="W41" i="25"/>
  <c r="X41" i="25"/>
  <c r="Y41" i="25"/>
  <c r="AB41" i="25"/>
  <c r="K37" i="25"/>
  <c r="R37" i="25"/>
  <c r="T37" i="25"/>
  <c r="V37" i="25"/>
  <c r="X37" i="25"/>
  <c r="Z37" i="25"/>
  <c r="AA37" i="25"/>
  <c r="M37" i="25"/>
  <c r="AC37" i="25"/>
  <c r="AB37" i="25"/>
  <c r="M33" i="25"/>
  <c r="AE33" i="25"/>
  <c r="AI33" i="25"/>
  <c r="O33" i="25"/>
  <c r="T33" i="25"/>
  <c r="Z33" i="25"/>
  <c r="AF33" i="25"/>
  <c r="AG33" i="25"/>
  <c r="AB33" i="25"/>
  <c r="V29" i="25"/>
  <c r="AG29" i="25"/>
  <c r="O22" i="25"/>
  <c r="X22" i="25"/>
  <c r="AG22" i="25"/>
  <c r="AB22" i="25"/>
  <c r="U22" i="25"/>
  <c r="W22" i="25"/>
  <c r="AG18" i="25"/>
  <c r="AB18" i="25"/>
  <c r="AL37" i="25"/>
  <c r="AL33" i="25"/>
  <c r="AK37" i="25"/>
  <c r="AK33" i="25"/>
  <c r="AJ41" i="25"/>
  <c r="AI41" i="25"/>
  <c r="AA33" i="25"/>
  <c r="AA29" i="25"/>
  <c r="AH41" i="25"/>
  <c r="AH37" i="25"/>
  <c r="AH33" i="25"/>
  <c r="AE37" i="25"/>
  <c r="S33" i="25"/>
  <c r="O29" i="25"/>
  <c r="L22" i="25"/>
  <c r="J55" i="25"/>
  <c r="AB55" i="25"/>
  <c r="K51" i="25"/>
  <c r="N51" i="25"/>
  <c r="P51" i="25"/>
  <c r="V51" i="25"/>
  <c r="X51" i="25"/>
  <c r="Z51" i="25"/>
  <c r="AF51" i="25"/>
  <c r="AG51" i="25"/>
  <c r="T51" i="25"/>
  <c r="AE51" i="25"/>
  <c r="AH51" i="25"/>
  <c r="J48" i="25"/>
  <c r="S48" i="25"/>
  <c r="W48" i="25"/>
  <c r="AE48" i="25"/>
  <c r="AA48" i="25"/>
  <c r="N48" i="25"/>
  <c r="P48" i="25"/>
  <c r="AC48" i="25"/>
  <c r="X48" i="25"/>
  <c r="Z48" i="25"/>
  <c r="AB48" i="25"/>
  <c r="N44" i="25"/>
  <c r="V44" i="25"/>
  <c r="X44" i="25"/>
  <c r="AB44" i="25"/>
  <c r="AI44" i="25"/>
  <c r="AE44" i="25"/>
  <c r="AG44" i="25"/>
  <c r="AL10" i="25"/>
  <c r="P10" i="25"/>
  <c r="AL41" i="25"/>
  <c r="AK41" i="25"/>
  <c r="AK22" i="25"/>
  <c r="AK18" i="25"/>
  <c r="AI22" i="25"/>
  <c r="AI18" i="25"/>
  <c r="AA22" i="25"/>
  <c r="AA18" i="25"/>
  <c r="AH22" i="25"/>
  <c r="AH18" i="25"/>
  <c r="AG37" i="25"/>
  <c r="Z41" i="25"/>
  <c r="U41" i="25"/>
  <c r="R41" i="25"/>
  <c r="AD41" i="25"/>
  <c r="M22" i="25"/>
  <c r="K22" i="25"/>
  <c r="P35" i="25"/>
  <c r="AB35" i="25"/>
  <c r="J31" i="25"/>
  <c r="N31" i="25"/>
  <c r="AD31" i="25"/>
  <c r="T31" i="25"/>
  <c r="U31" i="25"/>
  <c r="AF31" i="25"/>
  <c r="AG31" i="25"/>
  <c r="AB31" i="25"/>
  <c r="L31" i="25"/>
  <c r="P31" i="25"/>
  <c r="Q31" i="25"/>
  <c r="AE31" i="25"/>
  <c r="K27" i="25"/>
  <c r="L27" i="25"/>
  <c r="P27" i="25"/>
  <c r="AC27" i="25"/>
  <c r="R27" i="25"/>
  <c r="S27" i="25"/>
  <c r="AE27" i="25"/>
  <c r="AG27" i="25"/>
  <c r="M27" i="25"/>
  <c r="U27" i="25"/>
  <c r="V27" i="25"/>
  <c r="W27" i="25"/>
  <c r="Y27" i="25"/>
  <c r="Z27" i="25"/>
  <c r="AH27" i="25"/>
  <c r="J24" i="25"/>
  <c r="K24" i="25"/>
  <c r="M24" i="25"/>
  <c r="AD24" i="25"/>
  <c r="T24" i="25"/>
  <c r="V24" i="25"/>
  <c r="Z24" i="25"/>
  <c r="AA24" i="25"/>
  <c r="AI24" i="25"/>
  <c r="L24" i="25"/>
  <c r="P24" i="25"/>
  <c r="AC24" i="25"/>
  <c r="R24" i="25"/>
  <c r="S24" i="25"/>
  <c r="AE24" i="25"/>
  <c r="AF24" i="25"/>
  <c r="AB24" i="25"/>
  <c r="L20" i="25"/>
  <c r="N20" i="25"/>
  <c r="AC20" i="25"/>
  <c r="W20" i="25"/>
  <c r="AJ20" i="25"/>
  <c r="O20" i="25"/>
  <c r="Q20" i="25"/>
  <c r="V20" i="25"/>
  <c r="X20" i="25"/>
  <c r="Z20" i="25"/>
  <c r="AG20" i="25"/>
  <c r="AB20" i="25"/>
  <c r="K16" i="25"/>
  <c r="P16" i="25"/>
  <c r="AJ16" i="25"/>
  <c r="J9" i="25"/>
  <c r="O9" i="25"/>
  <c r="AC9" i="25"/>
  <c r="Q9" i="25"/>
  <c r="V9" i="25"/>
  <c r="X9" i="25"/>
  <c r="Y9" i="25"/>
  <c r="AE9" i="25"/>
  <c r="AF9" i="25"/>
  <c r="AI9" i="25"/>
  <c r="K9" i="25"/>
  <c r="N9" i="25"/>
  <c r="T9" i="25"/>
  <c r="W9" i="25"/>
  <c r="AG9" i="25"/>
  <c r="AB9" i="25"/>
  <c r="O53" i="25"/>
  <c r="U53" i="25"/>
  <c r="X53" i="25"/>
  <c r="Y53" i="25"/>
  <c r="AE53" i="25"/>
  <c r="R53" i="25"/>
  <c r="V53" i="25"/>
  <c r="K42" i="25"/>
  <c r="W42" i="25"/>
  <c r="Z42" i="25"/>
  <c r="R42" i="25"/>
  <c r="U42" i="25"/>
  <c r="Y42" i="25"/>
  <c r="U39" i="25"/>
  <c r="T39" i="25"/>
  <c r="Z13" i="25"/>
  <c r="V13" i="25"/>
  <c r="AL46" i="25"/>
  <c r="AK46" i="25"/>
  <c r="AJ53" i="25"/>
  <c r="AJ35" i="25"/>
  <c r="AI53" i="25"/>
  <c r="AI35" i="25"/>
  <c r="AB53" i="25"/>
  <c r="AA46" i="25"/>
  <c r="AA42" i="25"/>
  <c r="AA16" i="25"/>
  <c r="AH53" i="25"/>
  <c r="AG46" i="25"/>
  <c r="AG42" i="25"/>
  <c r="AG16" i="25"/>
  <c r="AE42" i="25"/>
  <c r="V46" i="25"/>
  <c r="V42" i="25"/>
  <c r="U46" i="25"/>
  <c r="T16" i="25"/>
  <c r="R35" i="25"/>
  <c r="R13" i="25"/>
  <c r="AD39" i="25"/>
  <c r="AC35" i="25"/>
  <c r="AC16" i="25"/>
  <c r="O13" i="25"/>
  <c r="L16" i="25"/>
  <c r="K53" i="25"/>
  <c r="L47" i="25"/>
  <c r="P47" i="25"/>
  <c r="AD47" i="25"/>
  <c r="Z47" i="25"/>
  <c r="J47" i="25"/>
  <c r="N47" i="25"/>
  <c r="Q47" i="25"/>
  <c r="W47" i="25"/>
  <c r="X47" i="25"/>
  <c r="K43" i="25"/>
  <c r="O43" i="25"/>
  <c r="AC43" i="25"/>
  <c r="R43" i="25"/>
  <c r="S43" i="25"/>
  <c r="U43" i="25"/>
  <c r="Y43" i="25"/>
  <c r="T43" i="25"/>
  <c r="X43" i="25"/>
  <c r="AE43" i="25"/>
  <c r="J40" i="25"/>
  <c r="L40" i="25"/>
  <c r="T40" i="25"/>
  <c r="X40" i="25"/>
  <c r="AE40" i="25"/>
  <c r="N40" i="25"/>
  <c r="P40" i="25"/>
  <c r="AD40" i="25"/>
  <c r="Q40" i="25"/>
  <c r="V40" i="25"/>
  <c r="K36" i="25"/>
  <c r="S36" i="25"/>
  <c r="V36" i="25"/>
  <c r="O36" i="25"/>
  <c r="AC36" i="25"/>
  <c r="Z36" i="25"/>
  <c r="J32" i="25"/>
  <c r="M32" i="25"/>
  <c r="O32" i="25"/>
  <c r="AC32" i="25"/>
  <c r="Z32" i="25"/>
  <c r="L32" i="25"/>
  <c r="P32" i="25"/>
  <c r="R32" i="25"/>
  <c r="AL16" i="25"/>
  <c r="AK16" i="25"/>
  <c r="AJ42" i="25"/>
  <c r="AJ10" i="25"/>
  <c r="AI42" i="25"/>
  <c r="AB42" i="25"/>
  <c r="AA35" i="25"/>
  <c r="AH42" i="25"/>
  <c r="AG35" i="25"/>
  <c r="AF46" i="25"/>
  <c r="AE46" i="25"/>
  <c r="AE10" i="25"/>
  <c r="Y16" i="25"/>
  <c r="Y10" i="25"/>
  <c r="X46" i="25"/>
  <c r="W53" i="25"/>
  <c r="R46" i="25"/>
  <c r="AD42" i="25"/>
  <c r="N46" i="25"/>
  <c r="M13" i="25"/>
  <c r="K52" i="25"/>
  <c r="L52" i="25"/>
  <c r="W52" i="25"/>
  <c r="Z52" i="25"/>
  <c r="N52" i="25"/>
  <c r="O52" i="25"/>
  <c r="Q52" i="25"/>
  <c r="U52" i="25"/>
  <c r="X52" i="25"/>
  <c r="Y52" i="25"/>
  <c r="R49" i="25"/>
  <c r="S49" i="25"/>
  <c r="U49" i="25"/>
  <c r="V49" i="25"/>
  <c r="Y49" i="25"/>
  <c r="AE49" i="25"/>
  <c r="K49" i="25"/>
  <c r="AC49" i="25"/>
  <c r="T49" i="25"/>
  <c r="J30" i="25"/>
  <c r="N30" i="25"/>
  <c r="AD30" i="25"/>
  <c r="Q30" i="25"/>
  <c r="U30" i="25"/>
  <c r="W30" i="25"/>
  <c r="X30" i="25"/>
  <c r="Y30" i="25"/>
  <c r="M30" i="25"/>
  <c r="O30" i="25"/>
  <c r="AC30" i="25"/>
  <c r="S30" i="25"/>
  <c r="T30" i="25"/>
  <c r="V30" i="25"/>
  <c r="AE30" i="25"/>
  <c r="K26" i="25"/>
  <c r="M26" i="25"/>
  <c r="X26" i="25"/>
  <c r="AE26" i="25"/>
  <c r="P26" i="25"/>
  <c r="R26" i="25"/>
  <c r="V26" i="25"/>
  <c r="Z26" i="25"/>
  <c r="AD23" i="25"/>
  <c r="W23" i="25"/>
  <c r="K19" i="25"/>
  <c r="AC19" i="25"/>
  <c r="T19" i="25"/>
  <c r="U19" i="25"/>
  <c r="Y19" i="25"/>
  <c r="L19" i="25"/>
  <c r="M19" i="25"/>
  <c r="P19" i="25"/>
  <c r="W19" i="25"/>
  <c r="N12" i="25"/>
  <c r="X12" i="25"/>
  <c r="AE12" i="25"/>
  <c r="V12" i="25"/>
  <c r="Z12" i="25"/>
  <c r="N7" i="25"/>
  <c r="U7" i="25"/>
  <c r="Z7" i="25"/>
  <c r="J46" i="25"/>
  <c r="T46" i="25"/>
  <c r="L46" i="25"/>
  <c r="O46" i="25"/>
  <c r="P46" i="25"/>
  <c r="AD46" i="25"/>
  <c r="Z46" i="25"/>
  <c r="K35" i="25"/>
  <c r="N35" i="25"/>
  <c r="AD35" i="25"/>
  <c r="Q35" i="25"/>
  <c r="T35" i="25"/>
  <c r="X35" i="25"/>
  <c r="AE35" i="25"/>
  <c r="M35" i="25"/>
  <c r="S35" i="25"/>
  <c r="V35" i="25"/>
  <c r="J16" i="25"/>
  <c r="M16" i="25"/>
  <c r="N16" i="25"/>
  <c r="O16" i="25"/>
  <c r="Q16" i="25"/>
  <c r="W16" i="25"/>
  <c r="X16" i="25"/>
  <c r="AD16" i="25"/>
  <c r="R16" i="25"/>
  <c r="S16" i="25"/>
  <c r="V16" i="25"/>
  <c r="AE16" i="25"/>
  <c r="AL42" i="25"/>
  <c r="AK42" i="25"/>
  <c r="AJ46" i="25"/>
  <c r="AI46" i="25"/>
  <c r="AB46" i="25"/>
  <c r="AB16" i="25"/>
  <c r="AA13" i="25"/>
  <c r="AH46" i="25"/>
  <c r="AH16" i="25"/>
  <c r="AG13" i="25"/>
  <c r="AF53" i="25"/>
  <c r="AF35" i="25"/>
  <c r="AF16" i="25"/>
  <c r="Z53" i="25"/>
  <c r="Y35" i="25"/>
  <c r="X13" i="25"/>
  <c r="W46" i="25"/>
  <c r="W39" i="25"/>
  <c r="W35" i="25"/>
  <c r="S46" i="25"/>
  <c r="AC53" i="25"/>
  <c r="AC46" i="25"/>
  <c r="P42" i="25"/>
  <c r="O35" i="25"/>
  <c r="L35" i="25"/>
  <c r="L33" i="25"/>
  <c r="P33" i="25"/>
  <c r="R33" i="25"/>
  <c r="J33" i="25"/>
  <c r="K33" i="25"/>
  <c r="N33" i="25"/>
  <c r="AD33" i="25"/>
  <c r="Q33" i="25"/>
  <c r="U33" i="25"/>
  <c r="W33" i="25"/>
  <c r="X33" i="25"/>
  <c r="Y33" i="25"/>
  <c r="Z29" i="25"/>
  <c r="X29" i="25"/>
  <c r="J22" i="25"/>
  <c r="N22" i="25"/>
  <c r="P22" i="25"/>
  <c r="Q22" i="25"/>
  <c r="R22" i="25"/>
  <c r="V22" i="25"/>
  <c r="Z22" i="25"/>
  <c r="AC22" i="25"/>
  <c r="S22" i="25"/>
  <c r="Y22" i="25"/>
  <c r="AD18" i="25"/>
  <c r="Z18" i="25"/>
  <c r="AF18" i="25"/>
  <c r="T18" i="25"/>
  <c r="Y18" i="25"/>
  <c r="K45" i="25"/>
  <c r="P45" i="25"/>
  <c r="AD45" i="25"/>
  <c r="J45" i="25"/>
  <c r="L45" i="25"/>
  <c r="N45" i="25"/>
  <c r="Q45" i="25"/>
  <c r="S45" i="25"/>
  <c r="K39" i="25"/>
  <c r="O39" i="25"/>
  <c r="AC39" i="25"/>
  <c r="M39" i="25"/>
  <c r="R39" i="25"/>
  <c r="K23" i="25"/>
  <c r="O23" i="25"/>
  <c r="AC23" i="25"/>
  <c r="M23" i="25"/>
  <c r="R23" i="25"/>
  <c r="T23" i="25"/>
  <c r="J10" i="25"/>
  <c r="L10" i="25"/>
  <c r="N10" i="25"/>
  <c r="Q10" i="25"/>
  <c r="S10" i="25"/>
  <c r="O10" i="25"/>
  <c r="AC10" i="25"/>
  <c r="AL55" i="25"/>
  <c r="AL39" i="25"/>
  <c r="AL23" i="25"/>
  <c r="AK45" i="25"/>
  <c r="AK29" i="25"/>
  <c r="AK13" i="25"/>
  <c r="AJ55" i="25"/>
  <c r="AJ39" i="25"/>
  <c r="AJ23" i="25"/>
  <c r="AI45" i="25"/>
  <c r="AI29" i="25"/>
  <c r="AI13" i="25"/>
  <c r="AA10" i="25"/>
  <c r="AG10" i="25"/>
  <c r="AF45" i="25"/>
  <c r="AF29" i="25"/>
  <c r="AF13" i="25"/>
  <c r="AE55" i="25"/>
  <c r="AE39" i="25"/>
  <c r="AE23" i="25"/>
  <c r="AE7" i="25"/>
  <c r="Z45" i="25"/>
  <c r="Y55" i="25"/>
  <c r="Y39" i="25"/>
  <c r="Y23" i="25"/>
  <c r="Y7" i="25"/>
  <c r="X50" i="25"/>
  <c r="X34" i="25"/>
  <c r="X18" i="25"/>
  <c r="X10" i="25"/>
  <c r="W44" i="25"/>
  <c r="W28" i="25"/>
  <c r="W12" i="25"/>
  <c r="V50" i="25"/>
  <c r="V34" i="25"/>
  <c r="V18" i="25"/>
  <c r="V10" i="25"/>
  <c r="U44" i="25"/>
  <c r="U12" i="25"/>
  <c r="T45" i="25"/>
  <c r="T10" i="25"/>
  <c r="S55" i="25"/>
  <c r="S44" i="25"/>
  <c r="S39" i="25"/>
  <c r="S28" i="25"/>
  <c r="S23" i="25"/>
  <c r="S12" i="25"/>
  <c r="S7" i="25"/>
  <c r="P55" i="25"/>
  <c r="P39" i="25"/>
  <c r="P23" i="25"/>
  <c r="P7" i="25"/>
  <c r="N55" i="25"/>
  <c r="N39" i="25"/>
  <c r="N23" i="25"/>
  <c r="K10" i="25"/>
  <c r="J52" i="25"/>
  <c r="R52" i="25"/>
  <c r="T52" i="25"/>
  <c r="P52" i="25"/>
  <c r="AD52" i="25"/>
  <c r="J42" i="25"/>
  <c r="L42" i="25"/>
  <c r="N42" i="25"/>
  <c r="Q42" i="25"/>
  <c r="S42" i="25"/>
  <c r="O42" i="25"/>
  <c r="AC42" i="25"/>
  <c r="J39" i="25"/>
  <c r="J36" i="25"/>
  <c r="M36" i="25"/>
  <c r="R36" i="25"/>
  <c r="T36" i="25"/>
  <c r="P36" i="25"/>
  <c r="AD36" i="25"/>
  <c r="J26" i="25"/>
  <c r="L26" i="25"/>
  <c r="N26" i="25"/>
  <c r="Q26" i="25"/>
  <c r="S26" i="25"/>
  <c r="O26" i="25"/>
  <c r="AC26" i="25"/>
  <c r="J23" i="25"/>
  <c r="J20" i="25"/>
  <c r="M20" i="25"/>
  <c r="R20" i="25"/>
  <c r="T20" i="25"/>
  <c r="P20" i="25"/>
  <c r="AD20" i="25"/>
  <c r="K55" i="25"/>
  <c r="O55" i="25"/>
  <c r="AC55" i="25"/>
  <c r="R55" i="25"/>
  <c r="K29" i="25"/>
  <c r="P29" i="25"/>
  <c r="AD29" i="25"/>
  <c r="U29" i="25"/>
  <c r="J29" i="25"/>
  <c r="L29" i="25"/>
  <c r="N29" i="25"/>
  <c r="Q29" i="25"/>
  <c r="S29" i="25"/>
  <c r="K13" i="25"/>
  <c r="P13" i="25"/>
  <c r="AD13" i="25"/>
  <c r="U13" i="25"/>
  <c r="J13" i="25"/>
  <c r="L13" i="25"/>
  <c r="N13" i="25"/>
  <c r="Q13" i="25"/>
  <c r="S13" i="25"/>
  <c r="AL45" i="25"/>
  <c r="AL29" i="25"/>
  <c r="AL13" i="25"/>
  <c r="AK55" i="25"/>
  <c r="AK39" i="25"/>
  <c r="AK23" i="25"/>
  <c r="AJ45" i="25"/>
  <c r="AJ29" i="25"/>
  <c r="AJ13" i="25"/>
  <c r="AI55" i="25"/>
  <c r="AI39" i="25"/>
  <c r="AI23" i="25"/>
  <c r="AB10" i="25"/>
  <c r="AH10" i="25"/>
  <c r="AF55" i="25"/>
  <c r="AF39" i="25"/>
  <c r="AF23" i="25"/>
  <c r="AE45" i="25"/>
  <c r="AE29" i="25"/>
  <c r="AE13" i="25"/>
  <c r="Z55" i="25"/>
  <c r="Z39" i="25"/>
  <c r="Z23" i="25"/>
  <c r="Y45" i="25"/>
  <c r="Y29" i="25"/>
  <c r="Y13" i="25"/>
  <c r="W10" i="25"/>
  <c r="U10" i="25"/>
  <c r="T29" i="25"/>
  <c r="T13" i="25"/>
  <c r="AD10" i="25"/>
  <c r="AC45" i="25"/>
  <c r="AC29" i="25"/>
  <c r="AC13" i="25"/>
  <c r="J50" i="25"/>
  <c r="K50" i="25"/>
  <c r="L50" i="25"/>
  <c r="N50" i="25"/>
  <c r="Q50" i="25"/>
  <c r="S50" i="25"/>
  <c r="O50" i="25"/>
  <c r="AC50" i="25"/>
  <c r="J44" i="25"/>
  <c r="R44" i="25"/>
  <c r="T44" i="25"/>
  <c r="K44" i="25"/>
  <c r="P44" i="25"/>
  <c r="AD44" i="25"/>
  <c r="J34" i="25"/>
  <c r="K34" i="25"/>
  <c r="L34" i="25"/>
  <c r="N34" i="25"/>
  <c r="Q34" i="25"/>
  <c r="S34" i="25"/>
  <c r="O34" i="25"/>
  <c r="AC34" i="25"/>
  <c r="J28" i="25"/>
  <c r="M28" i="25"/>
  <c r="R28" i="25"/>
  <c r="T28" i="25"/>
  <c r="K28" i="25"/>
  <c r="P28" i="25"/>
  <c r="AD28" i="25"/>
  <c r="J18" i="25"/>
  <c r="K18" i="25"/>
  <c r="L18" i="25"/>
  <c r="N18" i="25"/>
  <c r="Q18" i="25"/>
  <c r="S18" i="25"/>
  <c r="O18" i="25"/>
  <c r="AC18" i="25"/>
  <c r="J12" i="25"/>
  <c r="M12" i="25"/>
  <c r="R12" i="25"/>
  <c r="T12" i="25"/>
  <c r="K12" i="25"/>
  <c r="P12" i="25"/>
  <c r="AD12" i="25"/>
  <c r="K7" i="25"/>
  <c r="O7" i="25"/>
  <c r="AC7" i="25"/>
  <c r="M7" i="25"/>
  <c r="R7" i="25"/>
  <c r="T7" i="25"/>
  <c r="AK10" i="25"/>
  <c r="AI10" i="25"/>
  <c r="AB45" i="25"/>
  <c r="AB29" i="25"/>
  <c r="AB13" i="25"/>
  <c r="AA55" i="25"/>
  <c r="AA39" i="25"/>
  <c r="AA23" i="25"/>
  <c r="AH45" i="25"/>
  <c r="AH29" i="25"/>
  <c r="AH13" i="25"/>
  <c r="AG55" i="25"/>
  <c r="AG39" i="25"/>
  <c r="AG23" i="25"/>
  <c r="AF10" i="25"/>
  <c r="Z50" i="25"/>
  <c r="Z34" i="25"/>
  <c r="Z10" i="25"/>
  <c r="Y44" i="25"/>
  <c r="Y28" i="25"/>
  <c r="Y12" i="25"/>
  <c r="X55" i="25"/>
  <c r="X39" i="25"/>
  <c r="X23" i="25"/>
  <c r="X7" i="25"/>
  <c r="W45" i="25"/>
  <c r="W29" i="25"/>
  <c r="W13" i="25"/>
  <c r="V55" i="25"/>
  <c r="V39" i="25"/>
  <c r="V23" i="25"/>
  <c r="V7" i="25"/>
  <c r="U45" i="25"/>
  <c r="U23" i="25"/>
  <c r="U18" i="25"/>
  <c r="T55" i="25"/>
  <c r="T50" i="25"/>
  <c r="R10" i="25"/>
  <c r="Q55" i="25"/>
  <c r="Q44" i="25"/>
  <c r="Q39" i="25"/>
  <c r="Q28" i="25"/>
  <c r="Q23" i="25"/>
  <c r="Q12" i="25"/>
  <c r="Q7" i="25"/>
  <c r="AC44" i="25"/>
  <c r="AC28" i="25"/>
  <c r="AC12" i="25"/>
  <c r="P50" i="25"/>
  <c r="P34" i="25"/>
  <c r="P18" i="25"/>
  <c r="M10" i="25"/>
  <c r="L55" i="25"/>
  <c r="L44" i="25"/>
  <c r="L39" i="25"/>
  <c r="L28" i="25"/>
  <c r="L23" i="25"/>
  <c r="L12" i="25"/>
  <c r="L7" i="25"/>
  <c r="P53" i="25"/>
  <c r="AD53" i="25"/>
  <c r="J53" i="25"/>
  <c r="L53" i="25"/>
  <c r="N53" i="25"/>
  <c r="Q53" i="25"/>
  <c r="S53" i="25"/>
  <c r="K47" i="25"/>
  <c r="O47" i="25"/>
  <c r="AC47" i="25"/>
  <c r="R47" i="25"/>
  <c r="P37" i="25"/>
  <c r="AD37" i="25"/>
  <c r="U37" i="25"/>
  <c r="J37" i="25"/>
  <c r="L37" i="25"/>
  <c r="N37" i="25"/>
  <c r="Q37" i="25"/>
  <c r="S37" i="25"/>
  <c r="K31" i="25"/>
  <c r="O31" i="25"/>
  <c r="AC31" i="25"/>
  <c r="M31" i="25"/>
  <c r="R31" i="25"/>
  <c r="P21" i="25"/>
  <c r="AD21" i="25"/>
  <c r="U21" i="25"/>
  <c r="J21" i="25"/>
  <c r="L21" i="25"/>
  <c r="N21" i="25"/>
  <c r="Q21" i="25"/>
  <c r="S21" i="25"/>
  <c r="K15" i="25"/>
  <c r="O15" i="25"/>
  <c r="AC15" i="25"/>
  <c r="M15" i="25"/>
  <c r="R15" i="25"/>
  <c r="T15" i="25"/>
  <c r="AM8" i="25"/>
  <c r="K40" i="25"/>
  <c r="J51" i="25"/>
  <c r="J43" i="25"/>
  <c r="J35" i="25"/>
  <c r="J27" i="25"/>
  <c r="J19" i="25"/>
  <c r="AM19" i="25" s="1"/>
  <c r="AM6" i="25"/>
  <c r="AM9" i="25" l="1"/>
  <c r="T56" i="25"/>
  <c r="J27" i="26" s="1"/>
  <c r="M27" i="26" s="1"/>
  <c r="Z56" i="25"/>
  <c r="J33" i="26" s="1"/>
  <c r="M33" i="26" s="1"/>
  <c r="AG56" i="25"/>
  <c r="J36" i="26" s="1"/>
  <c r="M36" i="26" s="1"/>
  <c r="AH56" i="25"/>
  <c r="J37" i="26" s="1"/>
  <c r="M37" i="26" s="1"/>
  <c r="AI56" i="25"/>
  <c r="J40" i="26" s="1"/>
  <c r="M40" i="26" s="1"/>
  <c r="M56" i="25"/>
  <c r="J18" i="26" s="1"/>
  <c r="M18" i="26" s="1"/>
  <c r="S56" i="25"/>
  <c r="J26" i="26" s="1"/>
  <c r="M26" i="26" s="1"/>
  <c r="Q56" i="25"/>
  <c r="J24" i="26" s="1"/>
  <c r="M24" i="26" s="1"/>
  <c r="AC56" i="25"/>
  <c r="J22" i="26" s="1"/>
  <c r="M22" i="26" s="1"/>
  <c r="K56" i="25"/>
  <c r="J16" i="26" s="1"/>
  <c r="M16" i="26" s="1"/>
  <c r="AD56" i="25"/>
  <c r="J23" i="26" s="1"/>
  <c r="M23" i="26" s="1"/>
  <c r="AF56" i="25"/>
  <c r="J35" i="26" s="1"/>
  <c r="M35" i="26" s="1"/>
  <c r="R56" i="25"/>
  <c r="J25" i="26" s="1"/>
  <c r="M25" i="26" s="1"/>
  <c r="W56" i="25"/>
  <c r="J30" i="26" s="1"/>
  <c r="M30" i="26" s="1"/>
  <c r="AL56" i="25"/>
  <c r="J43" i="26" s="1"/>
  <c r="M43" i="26" s="1"/>
  <c r="V56" i="25"/>
  <c r="J29" i="26" s="1"/>
  <c r="M29" i="26" s="1"/>
  <c r="AK56" i="25"/>
  <c r="J42" i="26" s="1"/>
  <c r="M42" i="26" s="1"/>
  <c r="AB56" i="25"/>
  <c r="J39" i="26" s="1"/>
  <c r="M39" i="26" s="1"/>
  <c r="AJ56" i="25"/>
  <c r="J41" i="26" s="1"/>
  <c r="M41" i="26" s="1"/>
  <c r="N56" i="25"/>
  <c r="J19" i="26" s="1"/>
  <c r="M19" i="26" s="1"/>
  <c r="AE56" i="25"/>
  <c r="J34" i="26" s="1"/>
  <c r="M34" i="26" s="1"/>
  <c r="J56" i="25"/>
  <c r="J15" i="26" s="1"/>
  <c r="M15" i="26" s="1"/>
  <c r="P56" i="25"/>
  <c r="J21" i="26" s="1"/>
  <c r="M21" i="26" s="1"/>
  <c r="AA56" i="25"/>
  <c r="J38" i="26" s="1"/>
  <c r="M38" i="26" s="1"/>
  <c r="U56" i="25"/>
  <c r="J28" i="26" s="1"/>
  <c r="M28" i="26" s="1"/>
  <c r="X56" i="25"/>
  <c r="J31" i="26" s="1"/>
  <c r="M31" i="26" s="1"/>
  <c r="L56" i="25"/>
  <c r="J17" i="26" s="1"/>
  <c r="M17" i="26" s="1"/>
  <c r="O56" i="25"/>
  <c r="J20" i="26" s="1"/>
  <c r="M20" i="26" s="1"/>
  <c r="AM7" i="25"/>
  <c r="Y56" i="25"/>
  <c r="J32" i="26" s="1"/>
  <c r="M32" i="26" s="1"/>
  <c r="AM10" i="25"/>
  <c r="M44" i="26" l="1"/>
  <c r="D7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所沢西体育</author>
    <author xml:space="preserve"> </author>
  </authors>
  <commentList>
    <comment ref="H9" authorId="0" shapeId="0" xr:uid="{E2CBD7B1-5935-4BDC-A887-2F00A77CDFDE}">
      <text>
        <r>
          <rPr>
            <b/>
            <sz val="9"/>
            <rFont val="ＭＳ Ｐゴシック"/>
            <family val="3"/>
            <charset val="128"/>
          </rPr>
          <t>半角数字で1989/6/2のように西暦で入力。和暦で表示されます。</t>
        </r>
      </text>
    </comment>
    <comment ref="J9" authorId="1" shapeId="0" xr:uid="{D2474DD4-8243-4A22-B0E2-6D9670D0A643}">
      <text>
        <r>
          <rPr>
            <b/>
            <sz val="9"/>
            <color indexed="81"/>
            <rFont val="ＭＳ Ｐゴシック"/>
            <family val="3"/>
            <charset val="128"/>
          </rPr>
          <t>左欄の生年月日を西暦で入力すると自動的に表示します</t>
        </r>
      </text>
    </comment>
    <comment ref="H10" authorId="0" shapeId="0" xr:uid="{08FD2E49-1A6D-4B00-9E68-7AE152B5AE7E}">
      <text>
        <r>
          <rPr>
            <b/>
            <sz val="9"/>
            <rFont val="ＭＳ Ｐゴシック"/>
            <family val="3"/>
            <charset val="128"/>
          </rPr>
          <t>半角数字で1989/6/2のように西暦で入力。和暦で表示されます。</t>
        </r>
      </text>
    </comment>
  </commentList>
</comments>
</file>

<file path=xl/sharedStrings.xml><?xml version="1.0" encoding="utf-8"?>
<sst xmlns="http://schemas.openxmlformats.org/spreadsheetml/2006/main" count="1196" uniqueCount="231">
  <si>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</si>
  <si>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</si>
  <si>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</si>
  <si>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</si>
  <si>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</si>
  <si>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</si>
  <si>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</si>
  <si>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</si>
  <si>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</si>
  <si>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</si>
  <si>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</si>
  <si>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</si>
  <si>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</si>
  <si>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</si>
  <si>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</si>
  <si>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</si>
  <si>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</si>
  <si>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</si>
  <si>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</si>
  <si>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</si>
  <si>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</si>
  <si>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</si>
  <si>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</si>
  <si>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</si>
  <si>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</si>
  <si>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</si>
  <si>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</si>
  <si>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</si>
  <si>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</si>
  <si>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</si>
  <si>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</si>
  <si>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</si>
  <si>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</si>
  <si>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</si>
  <si>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</si>
  <si>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</si>
  <si>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</si>
  <si>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</si>
  <si>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</si>
  <si>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</si>
  <si>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</si>
  <si>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</si>
  <si>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</si>
  <si>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</si>
  <si>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</si>
  <si>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</si>
  <si>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</si>
  <si>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</si>
  <si>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</si>
  <si>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</si>
  <si>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</si>
  <si>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</si>
  <si>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</si>
  <si>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</si>
  <si>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</si>
  <si>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</si>
  <si>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</si>
  <si>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</si>
  <si>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</si>
  <si>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</si>
  <si>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</si>
  <si>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</si>
  <si>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</si>
  <si>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</si>
  <si>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</si>
  <si>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</si>
  <si>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</si>
  <si>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</si>
  <si>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</si>
  <si>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</si>
  <si>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</si>
  <si>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</si>
  <si>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</si>
  <si>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</si>
  <si>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</si>
  <si>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</si>
  <si>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</si>
  <si>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</si>
  <si>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</si>
  <si>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</si>
  <si>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</si>
  <si>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</si>
  <si>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</si>
  <si>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</si>
  <si>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</si>
  <si>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</si>
  <si>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</si>
  <si>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</si>
  <si>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</si>
  <si>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</si>
  <si>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</si>
  <si>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</si>
  <si>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</si>
  <si>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</si>
  <si>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</si>
  <si>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</si>
  <si>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</si>
  <si>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</si>
  <si>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</si>
  <si>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</si>
  <si>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</si>
  <si>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</si>
  <si>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</si>
  <si>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</si>
  <si>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</si>
  <si>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</si>
  <si>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</si>
  <si>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</si>
  <si>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</si>
  <si>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</si>
  <si>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</si>
  <si>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</si>
  <si>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</si>
  <si>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</si>
  <si>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</si>
  <si>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</si>
  <si>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</si>
  <si>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</si>
  <si>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</si>
  <si>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</si>
  <si>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</si>
  <si>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</si>
  <si>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</si>
  <si>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</si>
  <si>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</si>
  <si>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</si>
  <si>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</si>
  <si>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</si>
  <si>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</si>
  <si>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</si>
  <si>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</si>
  <si>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</si>
  <si>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</si>
  <si>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</si>
  <si>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</si>
  <si>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</si>
  <si>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</si>
  <si>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</si>
  <si>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</si>
  <si>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</si>
  <si>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</si>
  <si>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</si>
  <si>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</si>
  <si>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</si>
  <si>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</si>
  <si>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</si>
  <si>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</si>
  <si>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</si>
  <si>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</si>
  <si>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</si>
  <si>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</si>
  <si>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</si>
  <si>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</si>
  <si>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</si>
  <si>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</si>
  <si>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</si>
  <si>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</si>
  <si>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</si>
  <si>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</si>
  <si>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</si>
  <si>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</si>
  <si>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</si>
  <si>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</si>
  <si>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</si>
  <si>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</si>
  <si>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</si>
  <si>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</si>
  <si>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</si>
  <si>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</si>
  <si>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</si>
  <si>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</si>
  <si>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</si>
  <si>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</si>
  <si>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</si>
  <si>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</si>
  <si>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</si>
  <si>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</si>
  <si>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</si>
  <si>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</si>
  <si>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</si>
  <si>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</si>
  <si>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</si>
  <si>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</si>
  <si>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</si>
  <si>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</si>
  <si>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</si>
  <si>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</si>
  <si>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</si>
  <si>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</si>
  <si>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</si>
  <si>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</si>
  <si>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</si>
  <si>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5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</si>
  <si>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</si>
  <si>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</si>
  <si>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</si>
  <si>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</si>
  <si>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</si>
  <si>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ハイパーエイジ</t>
    <phoneticPr fontId="5"/>
  </si>
  <si>
    <t>男子ハイパーエイジ団体</t>
    <rPh sb="0" eb="2">
      <t>ダンシ</t>
    </rPh>
    <rPh sb="9" eb="11">
      <t>ダンタイ</t>
    </rPh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</si>
  <si>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</si>
  <si>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</si>
  <si>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第５回東海地区教職員大会　納入一覧表</t>
    <rPh sb="3" eb="5">
      <t>トウカイ</t>
    </rPh>
    <rPh sb="5" eb="7">
      <t>チク</t>
    </rPh>
    <rPh sb="7" eb="10">
      <t>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</si>
  <si>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第５回　東海地区教職員バドミントン選手権大会　参加申込書</t>
    <rPh sb="4" eb="6">
      <t>トウカイ</t>
    </rPh>
    <rPh sb="6" eb="8">
      <t>チク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</si>
  <si>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第５回東海地区教職員バドミントン選手権大会　参加種目一覧表</t>
    <rPh sb="0" eb="1">
      <t>ダイ</t>
    </rPh>
    <rPh sb="2" eb="3">
      <t>カイ</t>
    </rPh>
    <rPh sb="3" eb="10">
      <t>トウカイチクキョウショクイン</t>
    </rPh>
    <rPh sb="16" eb="19">
      <t>センシュケン</t>
    </rPh>
    <rPh sb="19" eb="21">
      <t>タイカイ</t>
    </rPh>
    <rPh sb="22" eb="24">
      <t>サンカ</t>
    </rPh>
    <rPh sb="24" eb="26">
      <t>シュモク</t>
    </rPh>
    <rPh sb="26" eb="29">
      <t>イチランヒョウ</t>
    </rPh>
    <phoneticPr fontId="5"/>
  </si>
  <si>
    <t>合　　　　　　計</t>
    <rPh sb="0" eb="1">
      <t>アイ</t>
    </rPh>
    <rPh sb="7" eb="8">
      <t>ケイ</t>
    </rPh>
    <phoneticPr fontId="5"/>
  </si>
  <si>
    <t>※　お手数ですが、監督、コーチ、マネージャー等の欄(クリーム色で表示)は、手動で○印(記号)を入力してください。</t>
    <rPh sb="3" eb="5">
      <t>テスウ</t>
    </rPh>
    <rPh sb="9" eb="11">
      <t>カントク</t>
    </rPh>
    <rPh sb="22" eb="23">
      <t>ナド</t>
    </rPh>
    <rPh sb="24" eb="25">
      <t>ラン</t>
    </rPh>
    <rPh sb="30" eb="31">
      <t>イロ</t>
    </rPh>
    <rPh sb="32" eb="34">
      <t>ヒョウジ</t>
    </rPh>
    <rPh sb="37" eb="39">
      <t>シュドウ</t>
    </rPh>
    <rPh sb="41" eb="42">
      <t>シルシ</t>
    </rPh>
    <rPh sb="43" eb="45">
      <t>キゴウ</t>
    </rPh>
    <rPh sb="47" eb="49">
      <t>ニュウリョク</t>
    </rPh>
    <phoneticPr fontId="5"/>
  </si>
  <si>
    <t>円を下記明細のとおり大会開催日初日に納金致します。</t>
    <rPh sb="10" eb="14">
      <t>タイカイカイサイ</t>
    </rPh>
    <rPh sb="14" eb="15">
      <t>ビ</t>
    </rPh>
    <rPh sb="15" eb="17">
      <t>ショニチ</t>
    </rPh>
    <rPh sb="19" eb="20">
      <t>キン</t>
    </rPh>
    <phoneticPr fontId="5"/>
  </si>
  <si>
    <t>納金</t>
    <rPh sb="0" eb="2">
      <t>ノウキン</t>
    </rPh>
    <phoneticPr fontId="5"/>
  </si>
  <si>
    <t>期日　：　令和５年５月６日（土）</t>
    <phoneticPr fontId="5"/>
  </si>
  <si>
    <t>場所　：　いちのみや中央プラザ体育館　尾西信金アリーナ　競技会場大会本部</t>
    <rPh sb="0" eb="2">
      <t>バショ</t>
    </rPh>
    <rPh sb="10" eb="12">
      <t>チュウオウ</t>
    </rPh>
    <rPh sb="15" eb="18">
      <t>タイイクカン</t>
    </rPh>
    <rPh sb="19" eb="21">
      <t>ビサイ</t>
    </rPh>
    <rPh sb="21" eb="23">
      <t>シンキン</t>
    </rPh>
    <rPh sb="28" eb="30">
      <t>キョウギ</t>
    </rPh>
    <rPh sb="30" eb="32">
      <t>カイジョウ</t>
    </rPh>
    <rPh sb="32" eb="34">
      <t>タイカイ</t>
    </rPh>
    <rPh sb="34" eb="36">
      <t>ホンブ</t>
    </rPh>
    <phoneticPr fontId="5"/>
  </si>
  <si>
    <t>県教職員バドミントン連盟　大会申込責任者名</t>
    <rPh sb="0" eb="1">
      <t>ケン</t>
    </rPh>
    <rPh sb="1" eb="4">
      <t>キョウショクイン</t>
    </rPh>
    <rPh sb="10" eb="12">
      <t>レンメイ</t>
    </rPh>
    <rPh sb="13" eb="15">
      <t>タイカイ</t>
    </rPh>
    <rPh sb="15" eb="17">
      <t>モウシコ</t>
    </rPh>
    <rPh sb="17" eb="20">
      <t>セキニンシャ</t>
    </rPh>
    <rPh sb="20" eb="21">
      <t>メイ</t>
    </rPh>
    <phoneticPr fontId="5"/>
  </si>
  <si>
    <t>学校名等教育機関名（在職者）</t>
    <rPh sb="0" eb="3">
      <t>ガッコウメイ</t>
    </rPh>
    <rPh sb="3" eb="4">
      <t>トウ</t>
    </rPh>
    <rPh sb="4" eb="6">
      <t>キョウイク</t>
    </rPh>
    <rPh sb="6" eb="8">
      <t>キカン</t>
    </rPh>
    <rPh sb="8" eb="9">
      <t>メイ</t>
    </rPh>
    <rPh sb="10" eb="13">
      <t>ザイショクシャ</t>
    </rPh>
    <phoneticPr fontId="5"/>
  </si>
  <si>
    <t>または退職前の学校名等（OB・OG）</t>
    <rPh sb="3" eb="5">
      <t>タイショク</t>
    </rPh>
    <rPh sb="5" eb="6">
      <t>マエ</t>
    </rPh>
    <rPh sb="7" eb="10">
      <t>ガッコウメイ</t>
    </rPh>
    <rPh sb="10" eb="11">
      <t>トウ</t>
    </rPh>
    <phoneticPr fontId="5"/>
  </si>
  <si>
    <t>第５回 東海地区教職員バドミントン選手権大会　参加選手名簿</t>
    <rPh sb="17" eb="20">
      <t>センシュケン</t>
    </rPh>
    <rPh sb="25" eb="27">
      <t>センシュ</t>
    </rPh>
    <rPh sb="27" eb="29">
      <t>メイボ</t>
    </rPh>
    <phoneticPr fontId="5"/>
  </si>
  <si>
    <t>県　名</t>
    <rPh sb="0" eb="1">
      <t>ケン</t>
    </rPh>
    <rPh sb="2" eb="3">
      <t>メイ</t>
    </rPh>
    <phoneticPr fontId="5"/>
  </si>
  <si>
    <t>←お選びください</t>
    <rPh sb="2" eb="3">
      <t>エラ</t>
    </rPh>
    <phoneticPr fontId="5"/>
  </si>
  <si>
    <t>２０２３年４月●日　　</t>
    <rPh sb="4" eb="5">
      <t>ネン</t>
    </rPh>
    <rPh sb="6" eb="7">
      <t>ガツ</t>
    </rPh>
    <rPh sb="8" eb="9">
      <t>ニチ</t>
    </rPh>
    <phoneticPr fontId="5"/>
  </si>
  <si>
    <t>◎ 参加申込書入力に際して ▶①この「参加選手名簿」と種目毎の「参加申込書」に入力し、参加種目一覧表、納入一覧表にデータ反映されているかご確認ください。</t>
    <rPh sb="2" eb="4">
      <t>サンカ</t>
    </rPh>
    <rPh sb="4" eb="7">
      <t>モウシコミショ</t>
    </rPh>
    <rPh sb="7" eb="9">
      <t>ニュウリョク</t>
    </rPh>
    <rPh sb="10" eb="11">
      <t>サイ</t>
    </rPh>
    <rPh sb="19" eb="21">
      <t>サンカ</t>
    </rPh>
    <rPh sb="21" eb="23">
      <t>センシュ</t>
    </rPh>
    <rPh sb="23" eb="25">
      <t>メイボ</t>
    </rPh>
    <rPh sb="27" eb="29">
      <t>シュモク</t>
    </rPh>
    <rPh sb="29" eb="30">
      <t>ゴト</t>
    </rPh>
    <rPh sb="32" eb="34">
      <t>サンカ</t>
    </rPh>
    <rPh sb="34" eb="37">
      <t>モウシコミショ</t>
    </rPh>
    <rPh sb="39" eb="41">
      <t>ニュウリョク</t>
    </rPh>
    <rPh sb="43" eb="45">
      <t>サンカ</t>
    </rPh>
    <rPh sb="45" eb="47">
      <t>シュモク</t>
    </rPh>
    <rPh sb="47" eb="49">
      <t>イチラン</t>
    </rPh>
    <rPh sb="49" eb="50">
      <t>ヒョウ</t>
    </rPh>
    <rPh sb="51" eb="53">
      <t>ノウニュウ</t>
    </rPh>
    <rPh sb="53" eb="55">
      <t>イチラン</t>
    </rPh>
    <rPh sb="55" eb="56">
      <t>ヒョウ</t>
    </rPh>
    <rPh sb="60" eb="62">
      <t>ハンエイ</t>
    </rPh>
    <rPh sb="69" eb="71">
      <t>カクニン</t>
    </rPh>
    <phoneticPr fontId="5"/>
  </si>
  <si>
    <t>基準年月日</t>
    <rPh sb="0" eb="2">
      <t>キジュン</t>
    </rPh>
    <rPh sb="2" eb="5">
      <t>ネンガッピ</t>
    </rPh>
    <phoneticPr fontId="5"/>
  </si>
  <si>
    <t>2023/4/1 現在</t>
    <rPh sb="9" eb="11">
      <t>ゲンザイ</t>
    </rPh>
    <phoneticPr fontId="5"/>
  </si>
  <si>
    <t>における満年齢</t>
    <rPh sb="4" eb="7">
      <t>マンネンレイ</t>
    </rPh>
    <phoneticPr fontId="5"/>
  </si>
  <si>
    <t>歳</t>
    <rPh sb="0" eb="1">
      <t>サイ</t>
    </rPh>
    <phoneticPr fontId="5"/>
  </si>
  <si>
    <t>備考及び連絡事項等</t>
    <rPh sb="0" eb="2">
      <t>ビコウ</t>
    </rPh>
    <rPh sb="2" eb="3">
      <t>オヨ</t>
    </rPh>
    <rPh sb="4" eb="6">
      <t>レンラク</t>
    </rPh>
    <rPh sb="6" eb="8">
      <t>ジコウ</t>
    </rPh>
    <rPh sb="8" eb="9">
      <t>トウ</t>
    </rPh>
    <phoneticPr fontId="5"/>
  </si>
  <si>
    <t>団体戦のみ申込者の</t>
    <rPh sb="0" eb="2">
      <t>ダンタイ</t>
    </rPh>
    <rPh sb="2" eb="3">
      <t>セン</t>
    </rPh>
    <rPh sb="5" eb="7">
      <t>モウシコ</t>
    </rPh>
    <rPh sb="7" eb="8">
      <t>シャ</t>
    </rPh>
    <phoneticPr fontId="5"/>
  </si>
  <si>
    <t>個人戦追参加意向</t>
    <rPh sb="0" eb="2">
      <t>コジン</t>
    </rPh>
    <rPh sb="2" eb="3">
      <t>セン</t>
    </rPh>
    <rPh sb="3" eb="4">
      <t>オ</t>
    </rPh>
    <rPh sb="4" eb="6">
      <t>サンカ</t>
    </rPh>
    <rPh sb="6" eb="8">
      <t>イコウ</t>
    </rPh>
    <phoneticPr fontId="5"/>
  </si>
  <si>
    <r>
      <rPr>
        <sz val="10"/>
        <color theme="0"/>
        <rFont val="HG丸ｺﾞｼｯｸM-PRO"/>
        <family val="3"/>
        <charset val="128"/>
      </rPr>
      <t>◎ 参加申込書入力に際して</t>
    </r>
    <r>
      <rPr>
        <sz val="10"/>
        <color rgb="FF0070C0"/>
        <rFont val="HG丸ｺﾞｼｯｸM-PRO"/>
        <family val="3"/>
        <charset val="128"/>
      </rPr>
      <t xml:space="preserve"> ▶③ファイル名の【県名】を書き換えて保存し、愛知県教職員バドミントン連盟事務局へお送りください。</t>
    </r>
    <rPh sb="2" eb="4">
      <t>サンカ</t>
    </rPh>
    <rPh sb="4" eb="7">
      <t>モウシコミショ</t>
    </rPh>
    <rPh sb="7" eb="9">
      <t>ニュウリョク</t>
    </rPh>
    <rPh sb="10" eb="11">
      <t>サイ</t>
    </rPh>
    <rPh sb="20" eb="21">
      <t>メイ</t>
    </rPh>
    <rPh sb="23" eb="25">
      <t>ケンメイ</t>
    </rPh>
    <rPh sb="27" eb="28">
      <t>カ</t>
    </rPh>
    <rPh sb="29" eb="30">
      <t>カ</t>
    </rPh>
    <rPh sb="32" eb="34">
      <t>ホゾン</t>
    </rPh>
    <rPh sb="36" eb="39">
      <t>アイチケン</t>
    </rPh>
    <rPh sb="39" eb="42">
      <t>キョウショクイン</t>
    </rPh>
    <rPh sb="48" eb="50">
      <t>レンメイ</t>
    </rPh>
    <rPh sb="50" eb="53">
      <t>ジムキョク</t>
    </rPh>
    <rPh sb="55" eb="56">
      <t>オク</t>
    </rPh>
    <phoneticPr fontId="5"/>
  </si>
  <si>
    <r>
      <rPr>
        <sz val="10"/>
        <color theme="0"/>
        <rFont val="HG丸ｺﾞｼｯｸM-PRO"/>
        <family val="3"/>
        <charset val="128"/>
      </rPr>
      <t>◎ 参加申込書入力に際して</t>
    </r>
    <r>
      <rPr>
        <sz val="10"/>
        <color rgb="FF0070C0"/>
        <rFont val="HG丸ｺﾞｼｯｸM-PRO"/>
        <family val="3"/>
        <charset val="128"/>
      </rPr>
      <t xml:space="preserve"> ▶②「参加種目一覧表」の監督・コーチ等に○印を入力。「参加料納入予定一覧表」の申込責任者・連絡先を入力して保存。</t>
    </r>
    <rPh sb="17" eb="19">
      <t>サンカ</t>
    </rPh>
    <rPh sb="19" eb="21">
      <t>シュモク</t>
    </rPh>
    <rPh sb="21" eb="23">
      <t>イチラン</t>
    </rPh>
    <rPh sb="23" eb="24">
      <t>ヒョウ</t>
    </rPh>
    <rPh sb="26" eb="28">
      <t>カントク</t>
    </rPh>
    <rPh sb="32" eb="33">
      <t>トウ</t>
    </rPh>
    <rPh sb="35" eb="36">
      <t>シルシ</t>
    </rPh>
    <rPh sb="37" eb="39">
      <t>ニュウリョク</t>
    </rPh>
    <rPh sb="67" eb="69">
      <t>ホゾン</t>
    </rPh>
    <phoneticPr fontId="5"/>
  </si>
  <si>
    <t>団体戦のみエントリーされた方で、団体種目が不成立となった場合に、</t>
    <rPh sb="0" eb="2">
      <t>ダンタイ</t>
    </rPh>
    <rPh sb="2" eb="3">
      <t>セン</t>
    </rPh>
    <rPh sb="13" eb="14">
      <t>カタ</t>
    </rPh>
    <rPh sb="16" eb="18">
      <t>ダンタイ</t>
    </rPh>
    <rPh sb="18" eb="20">
      <t>シュモク</t>
    </rPh>
    <rPh sb="21" eb="24">
      <t>フセイリツ</t>
    </rPh>
    <rPh sb="28" eb="30">
      <t>バアイ</t>
    </rPh>
    <phoneticPr fontId="5"/>
  </si>
  <si>
    <t>個人戦に変更追加される選手の方のみ、個人戦種目名を以下にご記入ください。</t>
    <rPh sb="0" eb="2">
      <t>コジン</t>
    </rPh>
    <rPh sb="2" eb="3">
      <t>セン</t>
    </rPh>
    <rPh sb="4" eb="6">
      <t>ヘンコウ</t>
    </rPh>
    <rPh sb="6" eb="8">
      <t>ツイカ</t>
    </rPh>
    <rPh sb="11" eb="13">
      <t>センシュ</t>
    </rPh>
    <rPh sb="14" eb="15">
      <t>カタ</t>
    </rPh>
    <rPh sb="18" eb="20">
      <t>コジン</t>
    </rPh>
    <rPh sb="20" eb="21">
      <t>セン</t>
    </rPh>
    <rPh sb="21" eb="23">
      <t>シュモク</t>
    </rPh>
    <rPh sb="23" eb="24">
      <t>メイ</t>
    </rPh>
    <rPh sb="25" eb="27">
      <t>イカ</t>
    </rPh>
    <rPh sb="29" eb="31">
      <t>キニュウ</t>
    </rPh>
    <phoneticPr fontId="5"/>
  </si>
  <si>
    <t>令和5年4月1日現在の年齢を手動で入力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ネンレイ</t>
    </rPh>
    <rPh sb="14" eb="16">
      <t>シュドウ</t>
    </rPh>
    <rPh sb="17" eb="19">
      <t>ニュウリョク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</si>
</sst>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[$-411]ge\.m\.d;@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1"/>
      <name val="ＭＳ ゴシック"/>
      <family val="3"/>
    </font>
    <font>
      <sz val="11"/>
      <color theme="1" tint="0.34998626667073579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4"/>
      <name val="ＭＳ 明朝"/>
      <family val="1"/>
      <charset val="128"/>
    </font>
    <font>
      <sz val="11"/>
      <color rgb="FF7030A0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gray125">
        <fgColor rgb="FFCC99FF"/>
        <bgColor auto="1"/>
      </patternFill>
    </fill>
    <fill>
      <patternFill patternType="gray125">
        <fgColor rgb="FFCC99FF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rgb="FF0070C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rgb="FF0070C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dotted">
        <color indexed="64"/>
      </left>
      <right/>
      <top style="thin">
        <color indexed="64"/>
      </top>
      <bottom style="double">
        <color rgb="FF0070C0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rgb="FF0070C0"/>
      </bottom>
      <diagonal/>
    </border>
    <border>
      <left style="double">
        <color indexed="64"/>
      </left>
      <right/>
      <top style="thin">
        <color indexed="64"/>
      </top>
      <bottom style="double">
        <color rgb="FF0070C0"/>
      </bottom>
      <diagonal/>
    </border>
    <border>
      <left style="thin">
        <color indexed="64"/>
      </left>
      <right/>
      <top style="thin">
        <color indexed="64"/>
      </top>
      <bottom style="double">
        <color rgb="FF0070C0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ouble">
        <color rgb="FF0070C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rgb="FF0070C0"/>
      </bottom>
      <diagonal/>
    </border>
    <border>
      <left/>
      <right/>
      <top style="thin">
        <color indexed="64"/>
      </top>
      <bottom style="double">
        <color rgb="FF0070C0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3" borderId="7" xfId="1" applyFont="1" applyFill="1" applyBorder="1" applyAlignment="1" applyProtection="1">
      <alignment horizontal="center" vertical="center" shrinkToFit="1"/>
      <protection locked="0"/>
    </xf>
    <xf numFmtId="0" fontId="11" fillId="3" borderId="8" xfId="1" applyFont="1" applyFill="1" applyBorder="1" applyAlignment="1" applyProtection="1">
      <alignment horizontal="center" vertical="center" shrinkToFit="1"/>
      <protection locked="0"/>
    </xf>
    <xf numFmtId="0" fontId="11" fillId="3" borderId="10" xfId="1" applyFont="1" applyFill="1" applyBorder="1" applyAlignment="1" applyProtection="1">
      <alignment horizontal="center" vertical="center" shrinkToFit="1"/>
      <protection locked="0"/>
    </xf>
    <xf numFmtId="0" fontId="11" fillId="3" borderId="11" xfId="1" applyFont="1" applyFill="1" applyBorder="1" applyAlignment="1" applyProtection="1">
      <alignment horizontal="center" vertical="center" shrinkToFit="1"/>
      <protection locked="0"/>
    </xf>
    <xf numFmtId="0" fontId="11" fillId="3" borderId="12" xfId="1" applyFont="1" applyFill="1" applyBorder="1" applyAlignment="1" applyProtection="1">
      <alignment horizontal="center" vertical="center" shrinkToFit="1"/>
      <protection locked="0"/>
    </xf>
    <xf numFmtId="0" fontId="11" fillId="3" borderId="13" xfId="1" applyFont="1" applyFill="1" applyBorder="1" applyAlignment="1" applyProtection="1">
      <alignment horizontal="center" vertical="center" shrinkToFit="1"/>
      <protection locked="0"/>
    </xf>
    <xf numFmtId="0" fontId="11" fillId="3" borderId="15" xfId="1" applyFont="1" applyFill="1" applyBorder="1" applyAlignment="1" applyProtection="1">
      <alignment horizontal="center" vertical="center" shrinkToFit="1"/>
      <protection locked="0"/>
    </xf>
    <xf numFmtId="0" fontId="11" fillId="3" borderId="16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17" xfId="1" applyFont="1" applyBorder="1" applyAlignment="1">
      <alignment horizontal="center" vertical="center" textRotation="255"/>
    </xf>
    <xf numFmtId="0" fontId="12" fillId="0" borderId="18" xfId="1" applyFont="1" applyBorder="1" applyAlignment="1">
      <alignment horizontal="center" vertical="center" textRotation="255"/>
    </xf>
    <xf numFmtId="0" fontId="12" fillId="0" borderId="19" xfId="1" applyFont="1" applyBorder="1" applyAlignment="1">
      <alignment horizontal="center" vertical="center" textRotation="255"/>
    </xf>
    <xf numFmtId="0" fontId="12" fillId="0" borderId="20" xfId="1" applyFont="1" applyBorder="1" applyAlignment="1">
      <alignment horizontal="center" vertical="center" textRotation="255"/>
    </xf>
    <xf numFmtId="0" fontId="12" fillId="0" borderId="18" xfId="1" applyFont="1" applyBorder="1" applyAlignment="1">
      <alignment vertical="center" textRotation="255"/>
    </xf>
    <xf numFmtId="0" fontId="12" fillId="0" borderId="20" xfId="1" applyFont="1" applyBorder="1" applyAlignment="1">
      <alignment vertical="center" textRotation="255"/>
    </xf>
    <xf numFmtId="0" fontId="12" fillId="0" borderId="21" xfId="1" applyFont="1" applyBorder="1" applyAlignment="1">
      <alignment horizontal="center" vertical="center" textRotation="255"/>
    </xf>
    <xf numFmtId="0" fontId="12" fillId="0" borderId="21" xfId="1" applyFont="1" applyBorder="1" applyAlignment="1">
      <alignment vertical="center" textRotation="255"/>
    </xf>
    <xf numFmtId="0" fontId="12" fillId="0" borderId="22" xfId="1" applyFont="1" applyBorder="1" applyAlignment="1">
      <alignment vertical="center" textRotation="255"/>
    </xf>
    <xf numFmtId="0" fontId="11" fillId="0" borderId="23" xfId="1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7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9" xfId="2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7" fillId="0" borderId="44" xfId="2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11" fillId="3" borderId="46" xfId="1" applyFont="1" applyFill="1" applyBorder="1" applyAlignment="1" applyProtection="1">
      <alignment horizontal="center" vertical="center" shrinkToFit="1"/>
      <protection locked="0"/>
    </xf>
    <xf numFmtId="0" fontId="11" fillId="3" borderId="47" xfId="1" applyFont="1" applyFill="1" applyBorder="1" applyAlignment="1" applyProtection="1">
      <alignment horizontal="center" vertical="center" shrinkToFit="1"/>
      <protection locked="0"/>
    </xf>
    <xf numFmtId="0" fontId="11" fillId="3" borderId="48" xfId="1" applyFont="1" applyFill="1" applyBorder="1" applyAlignment="1" applyProtection="1">
      <alignment horizontal="center" vertical="center" shrinkToFit="1"/>
      <protection locked="0"/>
    </xf>
    <xf numFmtId="0" fontId="11" fillId="3" borderId="49" xfId="1" applyFont="1" applyFill="1" applyBorder="1" applyAlignment="1" applyProtection="1">
      <alignment horizontal="center" vertical="center" shrinkToFit="1"/>
      <protection locked="0"/>
    </xf>
    <xf numFmtId="0" fontId="11" fillId="4" borderId="50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19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textRotation="255"/>
    </xf>
    <xf numFmtId="0" fontId="11" fillId="0" borderId="52" xfId="1" applyFont="1" applyBorder="1" applyAlignment="1">
      <alignment horizontal="center" vertical="center" shrinkToFit="1"/>
    </xf>
    <xf numFmtId="0" fontId="0" fillId="0" borderId="80" xfId="0" applyBorder="1">
      <alignment vertical="center"/>
    </xf>
    <xf numFmtId="0" fontId="8" fillId="0" borderId="0" xfId="1" applyFont="1" applyAlignment="1">
      <alignment vertical="center"/>
    </xf>
    <xf numFmtId="0" fontId="12" fillId="0" borderId="87" xfId="1" applyFont="1" applyBorder="1" applyAlignment="1">
      <alignment horizontal="center" vertical="center" textRotation="255" shrinkToFi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54" xfId="2" applyBorder="1" applyAlignment="1">
      <alignment vertical="center"/>
    </xf>
    <xf numFmtId="0" fontId="7" fillId="0" borderId="14" xfId="2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7" fillId="0" borderId="90" xfId="2" applyBorder="1" applyAlignment="1">
      <alignment horizontal="center" vertical="center"/>
    </xf>
    <xf numFmtId="0" fontId="17" fillId="0" borderId="90" xfId="2" applyFont="1" applyBorder="1" applyAlignment="1">
      <alignment horizontal="center" vertical="center"/>
    </xf>
    <xf numFmtId="0" fontId="22" fillId="0" borderId="94" xfId="2" applyFont="1" applyBorder="1" applyAlignment="1">
      <alignment horizontal="center" vertical="center"/>
    </xf>
    <xf numFmtId="0" fontId="11" fillId="4" borderId="95" xfId="1" applyFont="1" applyFill="1" applyBorder="1" applyAlignment="1">
      <alignment horizontal="center" vertical="center" shrinkToFit="1"/>
    </xf>
    <xf numFmtId="0" fontId="11" fillId="4" borderId="96" xfId="1" applyFont="1" applyFill="1" applyBorder="1" applyAlignment="1">
      <alignment horizontal="center" vertical="center" shrinkToFit="1"/>
    </xf>
    <xf numFmtId="0" fontId="11" fillId="4" borderId="97" xfId="1" applyFont="1" applyFill="1" applyBorder="1" applyAlignment="1">
      <alignment horizontal="center" vertical="center" shrinkToFit="1"/>
    </xf>
    <xf numFmtId="0" fontId="11" fillId="4" borderId="98" xfId="1" applyFont="1" applyFill="1" applyBorder="1" applyAlignment="1">
      <alignment horizontal="center" vertical="center" shrinkToFit="1"/>
    </xf>
    <xf numFmtId="0" fontId="11" fillId="4" borderId="99" xfId="1" applyFont="1" applyFill="1" applyBorder="1" applyAlignment="1">
      <alignment horizontal="center" vertical="center" shrinkToFit="1"/>
    </xf>
    <xf numFmtId="0" fontId="11" fillId="0" borderId="100" xfId="1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1" fillId="3" borderId="104" xfId="1" applyFont="1" applyFill="1" applyBorder="1" applyAlignment="1" applyProtection="1">
      <alignment horizontal="center" vertical="center" shrinkToFit="1"/>
      <protection locked="0"/>
    </xf>
    <xf numFmtId="0" fontId="11" fillId="3" borderId="105" xfId="1" applyFont="1" applyFill="1" applyBorder="1" applyAlignment="1" applyProtection="1">
      <alignment horizontal="center" vertical="center" shrinkToFit="1"/>
      <protection locked="0"/>
    </xf>
    <xf numFmtId="0" fontId="11" fillId="3" borderId="103" xfId="1" applyFont="1" applyFill="1" applyBorder="1" applyAlignment="1" applyProtection="1">
      <alignment horizontal="center" vertical="center" shrinkToFit="1"/>
      <protection locked="0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1" fillId="0" borderId="108" xfId="1" applyFont="1" applyBorder="1" applyAlignment="1">
      <alignment horizontal="center" vertical="center" shrinkToFit="1"/>
    </xf>
    <xf numFmtId="0" fontId="11" fillId="0" borderId="109" xfId="1" applyFont="1" applyBorder="1" applyAlignment="1">
      <alignment horizontal="center" vertical="center" shrinkToFit="1"/>
    </xf>
    <xf numFmtId="0" fontId="11" fillId="0" borderId="105" xfId="1" applyFont="1" applyBorder="1" applyAlignment="1">
      <alignment horizontal="center" vertical="center" shrinkToFit="1"/>
    </xf>
    <xf numFmtId="0" fontId="11" fillId="0" borderId="102" xfId="1" applyFont="1" applyBorder="1" applyAlignment="1">
      <alignment horizontal="center" vertical="center" shrinkToFit="1"/>
    </xf>
    <xf numFmtId="0" fontId="11" fillId="0" borderId="106" xfId="1" applyFont="1" applyBorder="1" applyAlignment="1">
      <alignment horizontal="center" vertical="center" shrinkToFit="1"/>
    </xf>
    <xf numFmtId="0" fontId="11" fillId="0" borderId="101" xfId="1" applyFont="1" applyBorder="1" applyAlignment="1">
      <alignment horizontal="center" vertical="center" shrinkToFit="1"/>
    </xf>
    <xf numFmtId="0" fontId="11" fillId="0" borderId="110" xfId="1" applyFont="1" applyBorder="1" applyAlignment="1">
      <alignment horizontal="center" vertical="center" shrinkToFit="1"/>
    </xf>
    <xf numFmtId="0" fontId="0" fillId="0" borderId="0" xfId="0">
      <alignment vertical="center"/>
    </xf>
    <xf numFmtId="0" fontId="7" fillId="0" borderId="54" xfId="2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0" fillId="0" borderId="54" xfId="0" applyBorder="1" applyAlignment="1">
      <alignment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53" xfId="0" applyBorder="1">
      <alignment vertical="center"/>
    </xf>
    <xf numFmtId="0" fontId="0" fillId="0" borderId="88" xfId="0" applyBorder="1" applyAlignment="1">
      <alignment horizontal="center" vertical="center" shrinkToFit="1"/>
    </xf>
    <xf numFmtId="179" fontId="30" fillId="0" borderId="1" xfId="0" applyNumberFormat="1" applyFont="1" applyBorder="1" applyAlignment="1" applyProtection="1">
      <alignment horizontal="center" vertical="center"/>
      <protection locked="0"/>
    </xf>
    <xf numFmtId="179" fontId="30" fillId="0" borderId="53" xfId="0" applyNumberFormat="1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>
      <alignment vertical="center"/>
    </xf>
    <xf numFmtId="0" fontId="14" fillId="0" borderId="24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6" fillId="0" borderId="0" xfId="2" applyFont="1" applyAlignment="1">
      <alignment horizontal="right" vertical="center"/>
    </xf>
    <xf numFmtId="0" fontId="0" fillId="7" borderId="0" xfId="0" applyFill="1">
      <alignment vertical="center"/>
    </xf>
    <xf numFmtId="0" fontId="37" fillId="0" borderId="0" xfId="0" applyFont="1" applyAlignment="1"/>
    <xf numFmtId="0" fontId="37" fillId="0" borderId="0" xfId="0" applyFont="1" applyAlignment="1">
      <alignment vertical="top"/>
    </xf>
    <xf numFmtId="0" fontId="0" fillId="0" borderId="1" xfId="0" applyBorder="1" applyAlignment="1" applyProtection="1">
      <alignment vertical="center" shrinkToFit="1"/>
      <protection locked="0"/>
    </xf>
    <xf numFmtId="0" fontId="38" fillId="0" borderId="0" xfId="1" applyFont="1" applyAlignment="1">
      <alignment vertical="center"/>
    </xf>
    <xf numFmtId="0" fontId="0" fillId="7" borderId="112" xfId="0" applyFill="1" applyBorder="1" applyProtection="1">
      <alignment vertical="center"/>
      <protection locked="0"/>
    </xf>
    <xf numFmtId="0" fontId="31" fillId="6" borderId="44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5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31" fontId="0" fillId="0" borderId="39" xfId="0" applyNumberForma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1" fillId="4" borderId="57" xfId="1" applyFont="1" applyFill="1" applyBorder="1" applyAlignment="1">
      <alignment horizontal="center" vertical="center" shrinkToFit="1"/>
    </xf>
    <xf numFmtId="0" fontId="11" fillId="4" borderId="43" xfId="1" applyFont="1" applyFill="1" applyBorder="1" applyAlignment="1">
      <alignment horizontal="center" vertical="center" shrinkToFit="1"/>
    </xf>
    <xf numFmtId="0" fontId="9" fillId="0" borderId="58" xfId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 textRotation="255"/>
    </xf>
    <xf numFmtId="0" fontId="9" fillId="0" borderId="66" xfId="1" applyFont="1" applyBorder="1" applyAlignment="1">
      <alignment horizontal="center" vertical="center" textRotation="255"/>
    </xf>
    <xf numFmtId="0" fontId="9" fillId="0" borderId="50" xfId="1" applyFont="1" applyBorder="1" applyAlignment="1">
      <alignment horizontal="center" vertical="center" textRotation="255"/>
    </xf>
    <xf numFmtId="0" fontId="15" fillId="0" borderId="68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3" borderId="71" xfId="1" applyFont="1" applyFill="1" applyBorder="1" applyAlignment="1" applyProtection="1">
      <alignment horizontal="center" vertical="center"/>
      <protection locked="0"/>
    </xf>
    <xf numFmtId="0" fontId="9" fillId="0" borderId="2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8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textRotation="255"/>
    </xf>
    <xf numFmtId="0" fontId="12" fillId="0" borderId="56" xfId="1" applyFont="1" applyBorder="1" applyAlignment="1">
      <alignment horizontal="center" vertical="center" textRotation="255"/>
    </xf>
    <xf numFmtId="0" fontId="12" fillId="0" borderId="11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 textRotation="255"/>
    </xf>
    <xf numFmtId="0" fontId="13" fillId="0" borderId="11" xfId="1" applyFont="1" applyBorder="1" applyAlignment="1">
      <alignment horizontal="center" vertical="center" textRotation="255"/>
    </xf>
    <xf numFmtId="0" fontId="13" fillId="0" borderId="17" xfId="1" applyFont="1" applyBorder="1" applyAlignment="1">
      <alignment horizontal="center" vertical="center" textRotation="255"/>
    </xf>
    <xf numFmtId="0" fontId="9" fillId="0" borderId="88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178" fontId="7" fillId="0" borderId="39" xfId="2" applyNumberFormat="1" applyBorder="1" applyAlignment="1">
      <alignment horizontal="right" vertical="center"/>
    </xf>
    <xf numFmtId="178" fontId="7" fillId="0" borderId="14" xfId="2" applyNumberFormat="1" applyBorder="1" applyAlignment="1">
      <alignment horizontal="right" vertical="center"/>
    </xf>
    <xf numFmtId="177" fontId="7" fillId="0" borderId="54" xfId="2" applyNumberFormat="1" applyBorder="1" applyAlignment="1">
      <alignment horizontal="right" vertical="center"/>
    </xf>
    <xf numFmtId="177" fontId="7" fillId="0" borderId="39" xfId="2" applyNumberFormat="1" applyBorder="1" applyAlignment="1">
      <alignment horizontal="right" vertical="center"/>
    </xf>
    <xf numFmtId="0" fontId="26" fillId="0" borderId="91" xfId="2" applyFont="1" applyBorder="1" applyAlignment="1">
      <alignment horizontal="center" vertical="center"/>
    </xf>
    <xf numFmtId="0" fontId="26" fillId="0" borderId="92" xfId="2" applyFont="1" applyBorder="1" applyAlignment="1">
      <alignment horizontal="center" vertical="center"/>
    </xf>
    <xf numFmtId="177" fontId="26" fillId="0" borderId="92" xfId="2" applyNumberFormat="1" applyFont="1" applyBorder="1" applyAlignment="1">
      <alignment horizontal="right" vertical="center"/>
    </xf>
    <xf numFmtId="177" fontId="26" fillId="0" borderId="93" xfId="2" applyNumberFormat="1" applyFon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26" xfId="2" applyNumberFormat="1" applyBorder="1" applyAlignment="1">
      <alignment horizontal="right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26" xfId="2" applyNumberFormat="1" applyBorder="1" applyAlignment="1">
      <alignment horizontal="right" vertical="center"/>
    </xf>
    <xf numFmtId="178" fontId="7" fillId="0" borderId="9" xfId="2" applyNumberFormat="1" applyBorder="1" applyAlignment="1">
      <alignment horizontal="right" vertical="center"/>
    </xf>
    <xf numFmtId="0" fontId="17" fillId="0" borderId="54" xfId="2" applyFont="1" applyBorder="1" applyAlignment="1">
      <alignment horizontal="center" vertical="center"/>
    </xf>
    <xf numFmtId="0" fontId="7" fillId="0" borderId="54" xfId="2" applyBorder="1"/>
    <xf numFmtId="0" fontId="18" fillId="0" borderId="54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1" fillId="0" borderId="26" xfId="2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 shrinkToFit="1"/>
    </xf>
    <xf numFmtId="0" fontId="1" fillId="0" borderId="44" xfId="2" applyFont="1" applyBorder="1" applyAlignment="1">
      <alignment horizontal="center" vertical="center" shrinkToFit="1"/>
    </xf>
    <xf numFmtId="0" fontId="17" fillId="0" borderId="81" xfId="2" applyFont="1" applyBorder="1" applyAlignment="1">
      <alignment horizontal="center" vertical="center" shrinkToFit="1"/>
    </xf>
    <xf numFmtId="0" fontId="17" fillId="0" borderId="82" xfId="2" applyFont="1" applyBorder="1" applyAlignment="1">
      <alignment horizontal="center" vertical="center" shrinkToFit="1"/>
    </xf>
    <xf numFmtId="0" fontId="17" fillId="0" borderId="83" xfId="2" applyFont="1" applyBorder="1" applyAlignment="1">
      <alignment horizontal="center" vertical="center" shrinkToFit="1"/>
    </xf>
    <xf numFmtId="0" fontId="1" fillId="0" borderId="84" xfId="2" applyFont="1" applyBorder="1" applyAlignment="1">
      <alignment horizontal="center" vertical="center" shrinkToFit="1"/>
    </xf>
    <xf numFmtId="0" fontId="1" fillId="0" borderId="85" xfId="2" applyFont="1" applyBorder="1" applyAlignment="1">
      <alignment horizontal="center" vertical="center" shrinkToFit="1"/>
    </xf>
    <xf numFmtId="0" fontId="1" fillId="0" borderId="86" xfId="2" applyFont="1" applyBorder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27" fillId="0" borderId="75" xfId="2" applyFont="1" applyBorder="1" applyAlignment="1" applyProtection="1">
      <alignment horizontal="center" vertical="center"/>
      <protection locked="0"/>
    </xf>
    <xf numFmtId="0" fontId="27" fillId="0" borderId="71" xfId="2" applyFont="1" applyBorder="1" applyAlignment="1" applyProtection="1">
      <alignment horizontal="center" vertical="center"/>
      <protection locked="0"/>
    </xf>
    <xf numFmtId="0" fontId="27" fillId="0" borderId="76" xfId="2" applyFont="1" applyBorder="1" applyAlignment="1" applyProtection="1">
      <alignment horizontal="center" vertical="center"/>
      <protection locked="0"/>
    </xf>
    <xf numFmtId="0" fontId="27" fillId="0" borderId="77" xfId="2" applyFont="1" applyBorder="1" applyAlignment="1" applyProtection="1">
      <alignment horizontal="center" vertical="center"/>
      <protection locked="0"/>
    </xf>
    <xf numFmtId="0" fontId="27" fillId="0" borderId="78" xfId="2" applyFont="1" applyBorder="1" applyAlignment="1" applyProtection="1">
      <alignment horizontal="center" vertical="center"/>
      <protection locked="0"/>
    </xf>
    <xf numFmtId="0" fontId="27" fillId="0" borderId="79" xfId="2" applyFont="1" applyBorder="1" applyAlignment="1" applyProtection="1">
      <alignment horizontal="center" vertical="center"/>
      <protection locked="0"/>
    </xf>
    <xf numFmtId="177" fontId="16" fillId="0" borderId="26" xfId="2" applyNumberFormat="1" applyFont="1" applyBorder="1" applyAlignment="1">
      <alignment horizontal="right" vertical="center" shrinkToFit="1"/>
    </xf>
    <xf numFmtId="0" fontId="16" fillId="0" borderId="9" xfId="2" applyFont="1" applyBorder="1" applyAlignment="1">
      <alignment horizontal="right" vertical="center" shrinkToFit="1"/>
    </xf>
    <xf numFmtId="0" fontId="16" fillId="0" borderId="44" xfId="2" applyFont="1" applyBorder="1" applyAlignment="1">
      <alignment horizontal="right" vertical="center" shrinkToFit="1"/>
    </xf>
    <xf numFmtId="0" fontId="23" fillId="0" borderId="0" xfId="2" applyFont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36" fillId="0" borderId="2" xfId="2" applyFont="1" applyBorder="1" applyAlignment="1" applyProtection="1">
      <alignment horizontal="center" vertical="center"/>
      <protection locked="0"/>
    </xf>
    <xf numFmtId="0" fontId="7" fillId="0" borderId="54" xfId="2" applyBorder="1" applyAlignment="1">
      <alignment horizontal="center" vertical="center" textRotation="255"/>
    </xf>
    <xf numFmtId="0" fontId="7" fillId="0" borderId="53" xfId="2" applyBorder="1" applyAlignment="1">
      <alignment horizontal="center" vertical="center" textRotation="255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30" fillId="0" borderId="26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59"/>
  <sheetViews>
    <sheetView tabSelected="1" view="pageBreakPreview" zoomScaleNormal="100" zoomScaleSheetLayoutView="100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B3" sqref="B3:C3"/>
    </sheetView>
  </sheetViews>
  <sheetFormatPr defaultRowHeight="13.5" x14ac:dyDescent="0.15"/>
  <cols>
    <col min="1" max="1" width="6.125" customWidth="1"/>
    <col min="2" max="3" width="8.625" customWidth="1"/>
    <col min="4" max="5" width="11.625" customWidth="1"/>
    <col min="6" max="6" width="30.625" customWidth="1"/>
    <col min="7" max="7" width="4.625" customWidth="1"/>
    <col min="8" max="8" width="11.5" customWidth="1"/>
    <col min="9" max="9" width="6.625" hidden="1" customWidth="1"/>
    <col min="10" max="11" width="3.75" customWidth="1"/>
    <col min="12" max="12" width="9" style="127" customWidth="1"/>
    <col min="13" max="13" width="29.75" customWidth="1"/>
    <col min="14" max="14" width="9" customWidth="1"/>
    <col min="15" max="15" width="5.75" hidden="1" customWidth="1"/>
    <col min="16" max="16" width="7.25" hidden="1" customWidth="1"/>
    <col min="17" max="17" width="8.625" hidden="1" customWidth="1"/>
  </cols>
  <sheetData>
    <row r="1" spans="1:17" s="126" customFormat="1" ht="17.25" x14ac:dyDescent="0.15">
      <c r="B1" s="160" t="s">
        <v>214</v>
      </c>
      <c r="C1" s="160"/>
      <c r="D1" s="160"/>
      <c r="E1" s="160"/>
      <c r="F1" s="160"/>
      <c r="G1" s="160"/>
      <c r="H1" s="160"/>
      <c r="I1" s="160"/>
      <c r="J1" s="160"/>
      <c r="K1" s="128"/>
      <c r="L1" s="128"/>
    </row>
    <row r="2" spans="1:17" s="126" customFormat="1" ht="7.5" customHeight="1" thickBot="1" x14ac:dyDescent="0.2"/>
    <row r="3" spans="1:17" s="126" customFormat="1" ht="15" customHeight="1" thickBot="1" x14ac:dyDescent="0.2">
      <c r="A3" s="125" t="s">
        <v>215</v>
      </c>
      <c r="B3" s="161"/>
      <c r="C3" s="162"/>
      <c r="D3" s="129" t="s">
        <v>216</v>
      </c>
      <c r="G3" s="163" t="s">
        <v>191</v>
      </c>
      <c r="H3" s="163"/>
      <c r="J3" s="164" t="s">
        <v>217</v>
      </c>
      <c r="K3" s="164"/>
      <c r="L3" s="164"/>
    </row>
    <row r="4" spans="1:17" s="126" customFormat="1" x14ac:dyDescent="0.15">
      <c r="A4" s="137" t="s">
        <v>218</v>
      </c>
      <c r="L4" s="127"/>
    </row>
    <row r="5" spans="1:17" s="126" customFormat="1" x14ac:dyDescent="0.15">
      <c r="A5" s="137" t="s">
        <v>227</v>
      </c>
      <c r="L5" s="127"/>
    </row>
    <row r="6" spans="1:17" s="126" customFormat="1" x14ac:dyDescent="0.15">
      <c r="A6" s="137" t="s">
        <v>226</v>
      </c>
      <c r="L6" s="127"/>
    </row>
    <row r="7" spans="1:17" ht="14.25" customHeight="1" x14ac:dyDescent="0.15">
      <c r="A7" s="157" t="s">
        <v>1</v>
      </c>
      <c r="B7" s="159" t="s">
        <v>4</v>
      </c>
      <c r="C7" s="159"/>
      <c r="D7" s="159" t="s">
        <v>3</v>
      </c>
      <c r="E7" s="159"/>
      <c r="F7" s="93" t="s">
        <v>212</v>
      </c>
      <c r="G7" s="171" t="s">
        <v>10</v>
      </c>
      <c r="H7" s="165" t="s">
        <v>2</v>
      </c>
      <c r="I7" s="130" t="s">
        <v>219</v>
      </c>
      <c r="J7" s="167" t="s">
        <v>220</v>
      </c>
      <c r="K7" s="168"/>
      <c r="L7" s="131" t="s">
        <v>224</v>
      </c>
      <c r="M7" s="155" t="s">
        <v>223</v>
      </c>
    </row>
    <row r="8" spans="1:17" ht="14.25" customHeight="1" x14ac:dyDescent="0.15">
      <c r="A8" s="158"/>
      <c r="B8" s="2" t="s">
        <v>5</v>
      </c>
      <c r="C8" s="2" t="s">
        <v>6</v>
      </c>
      <c r="D8" s="2" t="s">
        <v>5</v>
      </c>
      <c r="E8" s="2" t="s">
        <v>6</v>
      </c>
      <c r="F8" s="92" t="s">
        <v>213</v>
      </c>
      <c r="G8" s="172"/>
      <c r="H8" s="166"/>
      <c r="I8" s="132"/>
      <c r="J8" s="169" t="s">
        <v>221</v>
      </c>
      <c r="K8" s="170"/>
      <c r="L8" s="133" t="s">
        <v>225</v>
      </c>
      <c r="M8" s="156"/>
    </row>
    <row r="9" spans="1:17" ht="18" customHeight="1" x14ac:dyDescent="0.15">
      <c r="A9" s="4">
        <v>1</v>
      </c>
      <c r="B9" s="8"/>
      <c r="C9" s="8"/>
      <c r="D9" s="8"/>
      <c r="E9" s="8"/>
      <c r="F9" s="8"/>
      <c r="G9" s="9"/>
      <c r="H9" s="134"/>
      <c r="I9" s="135">
        <v>45017</v>
      </c>
      <c r="J9" s="266" t="str">
        <f t="shared" ref="J9:J58" si="0">IF(ISBLANK(H9),"　",DATEDIF(H9,I9,"Y"))</f>
        <v>　</v>
      </c>
      <c r="K9" s="136" t="s">
        <v>222</v>
      </c>
      <c r="L9" s="152"/>
      <c r="M9" s="153"/>
      <c r="O9" s="72" t="s">
        <v>175</v>
      </c>
      <c r="P9" t="s">
        <v>8</v>
      </c>
      <c r="Q9" t="s">
        <v>11</v>
      </c>
    </row>
    <row r="10" spans="1:17" ht="18" customHeight="1" x14ac:dyDescent="0.15">
      <c r="A10" s="4">
        <v>2</v>
      </c>
      <c r="B10" s="149"/>
      <c r="C10" s="149"/>
      <c r="D10" s="149"/>
      <c r="E10" s="149"/>
      <c r="F10" s="149"/>
      <c r="G10" s="9"/>
      <c r="H10" s="134"/>
      <c r="I10" s="135">
        <v>45017</v>
      </c>
      <c r="J10" s="266" t="str">
        <f t="shared" si="0"/>
        <v>　</v>
      </c>
      <c r="K10" s="136" t="s">
        <v>222</v>
      </c>
      <c r="L10" s="152"/>
      <c r="M10" s="153"/>
      <c r="O10" s="72" t="s">
        <v>176</v>
      </c>
      <c r="P10" t="s">
        <v>7</v>
      </c>
      <c r="Q10" s="3" t="s">
        <v>12</v>
      </c>
    </row>
    <row r="11" spans="1:17" ht="18" customHeight="1" x14ac:dyDescent="0.15">
      <c r="A11" s="4">
        <v>3</v>
      </c>
      <c r="B11" s="149"/>
      <c r="C11" s="149"/>
      <c r="D11" s="149"/>
      <c r="E11" s="149"/>
      <c r="F11" s="149"/>
      <c r="G11" s="9"/>
      <c r="H11" s="134"/>
      <c r="I11" s="135">
        <v>45017</v>
      </c>
      <c r="J11" s="266" t="str">
        <f t="shared" si="0"/>
        <v>　</v>
      </c>
      <c r="K11" s="136" t="s">
        <v>222</v>
      </c>
      <c r="L11" s="152"/>
      <c r="M11" s="153"/>
      <c r="O11" s="72" t="s">
        <v>177</v>
      </c>
      <c r="P11" t="s">
        <v>9</v>
      </c>
    </row>
    <row r="12" spans="1:17" ht="18" customHeight="1" x14ac:dyDescent="0.15">
      <c r="A12" s="4">
        <v>4</v>
      </c>
      <c r="B12" s="149"/>
      <c r="C12" s="149"/>
      <c r="D12" s="149"/>
      <c r="E12" s="149"/>
      <c r="F12" s="149"/>
      <c r="G12" s="9"/>
      <c r="H12" s="134"/>
      <c r="I12" s="135">
        <v>45017</v>
      </c>
      <c r="J12" s="266" t="str">
        <f t="shared" si="0"/>
        <v>　</v>
      </c>
      <c r="K12" s="136" t="s">
        <v>222</v>
      </c>
      <c r="L12" s="152"/>
      <c r="M12" s="153"/>
      <c r="O12" s="72" t="s">
        <v>178</v>
      </c>
    </row>
    <row r="13" spans="1:17" ht="18" customHeight="1" x14ac:dyDescent="0.15">
      <c r="A13" s="4">
        <v>5</v>
      </c>
      <c r="B13" s="149"/>
      <c r="C13" s="149"/>
      <c r="D13" s="149"/>
      <c r="E13" s="149"/>
      <c r="F13" s="149"/>
      <c r="G13" s="9"/>
      <c r="H13" s="134"/>
      <c r="I13" s="135">
        <v>45017</v>
      </c>
      <c r="J13" s="266" t="str">
        <f t="shared" si="0"/>
        <v>　</v>
      </c>
      <c r="K13" s="136" t="s">
        <v>222</v>
      </c>
      <c r="L13" s="152"/>
      <c r="M13" s="153"/>
      <c r="O13" s="72"/>
    </row>
    <row r="14" spans="1:17" ht="18" customHeight="1" x14ac:dyDescent="0.15">
      <c r="A14" s="4">
        <v>6</v>
      </c>
      <c r="B14" s="8"/>
      <c r="C14" s="8"/>
      <c r="D14" s="8"/>
      <c r="E14" s="8"/>
      <c r="F14" s="8"/>
      <c r="G14" s="9"/>
      <c r="H14" s="134"/>
      <c r="I14" s="135">
        <v>45017</v>
      </c>
      <c r="J14" s="266" t="str">
        <f t="shared" si="0"/>
        <v>　</v>
      </c>
      <c r="K14" s="136" t="s">
        <v>222</v>
      </c>
      <c r="L14" s="152"/>
      <c r="M14" s="153"/>
      <c r="O14" s="72"/>
    </row>
    <row r="15" spans="1:17" ht="18" customHeight="1" x14ac:dyDescent="0.15">
      <c r="A15" s="4">
        <v>7</v>
      </c>
      <c r="B15" s="8"/>
      <c r="C15" s="8"/>
      <c r="D15" s="8"/>
      <c r="E15" s="8"/>
      <c r="F15" s="8"/>
      <c r="G15" s="9"/>
      <c r="H15" s="134"/>
      <c r="I15" s="135">
        <v>45017</v>
      </c>
      <c r="J15" s="266" t="str">
        <f t="shared" si="0"/>
        <v>　</v>
      </c>
      <c r="K15" s="136" t="s">
        <v>222</v>
      </c>
      <c r="L15" s="152"/>
      <c r="M15" s="153"/>
      <c r="O15" s="72"/>
    </row>
    <row r="16" spans="1:17" ht="18" customHeight="1" x14ac:dyDescent="0.15">
      <c r="A16" s="4">
        <v>8</v>
      </c>
      <c r="B16" s="8"/>
      <c r="C16" s="8"/>
      <c r="D16" s="8"/>
      <c r="E16" s="8"/>
      <c r="F16" s="8"/>
      <c r="G16" s="9"/>
      <c r="H16" s="134"/>
      <c r="I16" s="135">
        <v>45017</v>
      </c>
      <c r="J16" s="266" t="str">
        <f t="shared" si="0"/>
        <v>　</v>
      </c>
      <c r="K16" s="136" t="s">
        <v>222</v>
      </c>
      <c r="L16" s="152"/>
      <c r="M16" s="153"/>
      <c r="O16" s="72"/>
    </row>
    <row r="17" spans="1:15" ht="18" customHeight="1" x14ac:dyDescent="0.15">
      <c r="A17" s="4">
        <v>9</v>
      </c>
      <c r="B17" s="8"/>
      <c r="C17" s="8"/>
      <c r="D17" s="8"/>
      <c r="E17" s="8"/>
      <c r="F17" s="8"/>
      <c r="G17" s="9"/>
      <c r="H17" s="134"/>
      <c r="I17" s="135">
        <v>45017</v>
      </c>
      <c r="J17" s="266" t="str">
        <f t="shared" si="0"/>
        <v>　</v>
      </c>
      <c r="K17" s="136" t="s">
        <v>222</v>
      </c>
      <c r="L17" s="152"/>
      <c r="M17" s="153"/>
      <c r="O17" s="72"/>
    </row>
    <row r="18" spans="1:15" ht="18" customHeight="1" x14ac:dyDescent="0.15">
      <c r="A18" s="4">
        <v>10</v>
      </c>
      <c r="B18" s="8"/>
      <c r="C18" s="8"/>
      <c r="D18" s="8"/>
      <c r="E18" s="8"/>
      <c r="F18" s="8"/>
      <c r="G18" s="9"/>
      <c r="H18" s="134"/>
      <c r="I18" s="135">
        <v>45017</v>
      </c>
      <c r="J18" s="266" t="str">
        <f t="shared" si="0"/>
        <v>　</v>
      </c>
      <c r="K18" s="136" t="s">
        <v>222</v>
      </c>
      <c r="L18" s="152"/>
      <c r="M18" s="153"/>
      <c r="O18" s="72"/>
    </row>
    <row r="19" spans="1:15" ht="18" customHeight="1" x14ac:dyDescent="0.15">
      <c r="A19" s="4">
        <v>11</v>
      </c>
      <c r="B19" s="8"/>
      <c r="C19" s="8"/>
      <c r="D19" s="8"/>
      <c r="E19" s="8"/>
      <c r="F19" s="8"/>
      <c r="G19" s="9"/>
      <c r="H19" s="134"/>
      <c r="I19" s="135">
        <v>45017</v>
      </c>
      <c r="J19" s="266" t="str">
        <f t="shared" si="0"/>
        <v>　</v>
      </c>
      <c r="K19" s="136" t="s">
        <v>222</v>
      </c>
      <c r="L19" s="152"/>
      <c r="M19" s="153"/>
      <c r="O19" s="72"/>
    </row>
    <row r="20" spans="1:15" ht="18" customHeight="1" x14ac:dyDescent="0.15">
      <c r="A20" s="4">
        <v>12</v>
      </c>
      <c r="B20" s="8"/>
      <c r="C20" s="8"/>
      <c r="D20" s="8"/>
      <c r="E20" s="8"/>
      <c r="F20" s="8"/>
      <c r="G20" s="9"/>
      <c r="H20" s="134"/>
      <c r="I20" s="135">
        <v>45017</v>
      </c>
      <c r="J20" s="266" t="str">
        <f t="shared" si="0"/>
        <v>　</v>
      </c>
      <c r="K20" s="136" t="s">
        <v>222</v>
      </c>
      <c r="L20" s="152"/>
      <c r="M20" s="153"/>
      <c r="O20" s="72"/>
    </row>
    <row r="21" spans="1:15" ht="18" customHeight="1" x14ac:dyDescent="0.15">
      <c r="A21" s="4">
        <v>13</v>
      </c>
      <c r="B21" s="8"/>
      <c r="C21" s="8"/>
      <c r="D21" s="8"/>
      <c r="E21" s="8"/>
      <c r="F21" s="8"/>
      <c r="G21" s="9"/>
      <c r="H21" s="134"/>
      <c r="I21" s="135">
        <v>45017</v>
      </c>
      <c r="J21" s="266" t="str">
        <f t="shared" si="0"/>
        <v>　</v>
      </c>
      <c r="K21" s="136" t="s">
        <v>222</v>
      </c>
      <c r="L21" s="152"/>
      <c r="M21" s="153"/>
      <c r="O21" s="72"/>
    </row>
    <row r="22" spans="1:15" ht="18" customHeight="1" x14ac:dyDescent="0.15">
      <c r="A22" s="4">
        <v>14</v>
      </c>
      <c r="B22" s="8"/>
      <c r="C22" s="8"/>
      <c r="D22" s="8"/>
      <c r="E22" s="8"/>
      <c r="F22" s="8"/>
      <c r="G22" s="9"/>
      <c r="H22" s="134"/>
      <c r="I22" s="135">
        <v>45017</v>
      </c>
      <c r="J22" s="266" t="str">
        <f t="shared" si="0"/>
        <v>　</v>
      </c>
      <c r="K22" s="136" t="s">
        <v>222</v>
      </c>
      <c r="L22" s="152"/>
      <c r="M22" s="153"/>
      <c r="O22" s="72"/>
    </row>
    <row r="23" spans="1:15" ht="18" customHeight="1" x14ac:dyDescent="0.15">
      <c r="A23" s="4">
        <v>15</v>
      </c>
      <c r="B23" s="8"/>
      <c r="C23" s="8"/>
      <c r="D23" s="8"/>
      <c r="E23" s="8"/>
      <c r="F23" s="8"/>
      <c r="G23" s="9"/>
      <c r="H23" s="134"/>
      <c r="I23" s="135">
        <v>45017</v>
      </c>
      <c r="J23" s="266" t="str">
        <f t="shared" si="0"/>
        <v>　</v>
      </c>
      <c r="K23" s="136" t="s">
        <v>222</v>
      </c>
      <c r="L23" s="152"/>
      <c r="M23" s="153"/>
      <c r="O23" s="72"/>
    </row>
    <row r="24" spans="1:15" ht="18" customHeight="1" x14ac:dyDescent="0.15">
      <c r="A24" s="4">
        <v>16</v>
      </c>
      <c r="B24" s="8"/>
      <c r="C24" s="8"/>
      <c r="D24" s="8"/>
      <c r="E24" s="8"/>
      <c r="F24" s="8"/>
      <c r="G24" s="9"/>
      <c r="H24" s="134"/>
      <c r="I24" s="135">
        <v>45017</v>
      </c>
      <c r="J24" s="266" t="str">
        <f t="shared" si="0"/>
        <v>　</v>
      </c>
      <c r="K24" s="136" t="s">
        <v>222</v>
      </c>
      <c r="L24" s="152"/>
      <c r="M24" s="153"/>
      <c r="O24" s="72"/>
    </row>
    <row r="25" spans="1:15" ht="18" customHeight="1" x14ac:dyDescent="0.15">
      <c r="A25" s="4">
        <v>17</v>
      </c>
      <c r="B25" s="8"/>
      <c r="C25" s="8"/>
      <c r="D25" s="8"/>
      <c r="E25" s="8"/>
      <c r="F25" s="8"/>
      <c r="G25" s="9"/>
      <c r="H25" s="134"/>
      <c r="I25" s="135">
        <v>45017</v>
      </c>
      <c r="J25" s="266" t="str">
        <f t="shared" si="0"/>
        <v>　</v>
      </c>
      <c r="K25" s="136" t="s">
        <v>222</v>
      </c>
      <c r="L25" s="152"/>
      <c r="M25" s="153"/>
      <c r="O25" s="72"/>
    </row>
    <row r="26" spans="1:15" ht="18" customHeight="1" x14ac:dyDescent="0.15">
      <c r="A26" s="4">
        <v>18</v>
      </c>
      <c r="B26" s="8"/>
      <c r="C26" s="8"/>
      <c r="D26" s="8"/>
      <c r="E26" s="8"/>
      <c r="F26" s="8"/>
      <c r="G26" s="9"/>
      <c r="H26" s="134"/>
      <c r="I26" s="135">
        <v>45017</v>
      </c>
      <c r="J26" s="266" t="str">
        <f t="shared" si="0"/>
        <v>　</v>
      </c>
      <c r="K26" s="136" t="s">
        <v>222</v>
      </c>
      <c r="L26" s="152"/>
      <c r="M26" s="153"/>
      <c r="O26" s="72"/>
    </row>
    <row r="27" spans="1:15" ht="18" customHeight="1" x14ac:dyDescent="0.15">
      <c r="A27" s="4">
        <v>19</v>
      </c>
      <c r="B27" s="8"/>
      <c r="C27" s="8"/>
      <c r="D27" s="8"/>
      <c r="E27" s="8"/>
      <c r="F27" s="8"/>
      <c r="G27" s="9"/>
      <c r="H27" s="134"/>
      <c r="I27" s="135">
        <v>45017</v>
      </c>
      <c r="J27" s="266" t="str">
        <f t="shared" si="0"/>
        <v>　</v>
      </c>
      <c r="K27" s="136" t="s">
        <v>222</v>
      </c>
      <c r="L27" s="152"/>
      <c r="M27" s="153"/>
      <c r="O27" s="72"/>
    </row>
    <row r="28" spans="1:15" ht="18" customHeight="1" x14ac:dyDescent="0.15">
      <c r="A28" s="4">
        <v>20</v>
      </c>
      <c r="B28" s="8"/>
      <c r="C28" s="8"/>
      <c r="D28" s="8"/>
      <c r="E28" s="8"/>
      <c r="F28" s="8"/>
      <c r="G28" s="9"/>
      <c r="H28" s="134"/>
      <c r="I28" s="135">
        <v>45017</v>
      </c>
      <c r="J28" s="266" t="str">
        <f t="shared" si="0"/>
        <v>　</v>
      </c>
      <c r="K28" s="136" t="s">
        <v>222</v>
      </c>
      <c r="L28" s="152"/>
      <c r="M28" s="153"/>
      <c r="O28" s="72"/>
    </row>
    <row r="29" spans="1:15" ht="18" customHeight="1" x14ac:dyDescent="0.15">
      <c r="A29" s="4">
        <v>21</v>
      </c>
      <c r="B29" s="8"/>
      <c r="C29" s="8"/>
      <c r="D29" s="8"/>
      <c r="E29" s="8"/>
      <c r="F29" s="8"/>
      <c r="G29" s="9"/>
      <c r="H29" s="134"/>
      <c r="I29" s="135">
        <v>45017</v>
      </c>
      <c r="J29" s="266" t="str">
        <f t="shared" si="0"/>
        <v>　</v>
      </c>
      <c r="K29" s="136" t="s">
        <v>222</v>
      </c>
      <c r="L29" s="152"/>
      <c r="M29" s="153"/>
      <c r="O29" s="72"/>
    </row>
    <row r="30" spans="1:15" ht="18" customHeight="1" x14ac:dyDescent="0.15">
      <c r="A30" s="4">
        <v>22</v>
      </c>
      <c r="B30" s="8"/>
      <c r="C30" s="8"/>
      <c r="D30" s="8"/>
      <c r="E30" s="8"/>
      <c r="F30" s="8"/>
      <c r="G30" s="9"/>
      <c r="H30" s="134"/>
      <c r="I30" s="135">
        <v>45017</v>
      </c>
      <c r="J30" s="266" t="str">
        <f t="shared" si="0"/>
        <v>　</v>
      </c>
      <c r="K30" s="136" t="s">
        <v>222</v>
      </c>
      <c r="L30" s="152"/>
      <c r="M30" s="153"/>
      <c r="O30" s="72"/>
    </row>
    <row r="31" spans="1:15" ht="18" customHeight="1" x14ac:dyDescent="0.15">
      <c r="A31" s="4">
        <v>23</v>
      </c>
      <c r="B31" s="8"/>
      <c r="C31" s="8"/>
      <c r="D31" s="8"/>
      <c r="E31" s="8"/>
      <c r="F31" s="8"/>
      <c r="G31" s="9"/>
      <c r="H31" s="134"/>
      <c r="I31" s="135">
        <v>45017</v>
      </c>
      <c r="J31" s="266" t="str">
        <f t="shared" si="0"/>
        <v>　</v>
      </c>
      <c r="K31" s="136" t="s">
        <v>222</v>
      </c>
      <c r="L31" s="152"/>
      <c r="M31" s="153"/>
      <c r="O31" s="72"/>
    </row>
    <row r="32" spans="1:15" ht="18" customHeight="1" x14ac:dyDescent="0.15">
      <c r="A32" s="4">
        <v>24</v>
      </c>
      <c r="B32" s="8"/>
      <c r="C32" s="8"/>
      <c r="D32" s="8"/>
      <c r="E32" s="8"/>
      <c r="F32" s="8"/>
      <c r="G32" s="9"/>
      <c r="H32" s="134"/>
      <c r="I32" s="135">
        <v>45017</v>
      </c>
      <c r="J32" s="266" t="str">
        <f t="shared" si="0"/>
        <v>　</v>
      </c>
      <c r="K32" s="136" t="s">
        <v>222</v>
      </c>
      <c r="L32" s="152"/>
      <c r="M32" s="153"/>
      <c r="O32" s="72"/>
    </row>
    <row r="33" spans="1:15" ht="18" customHeight="1" x14ac:dyDescent="0.15">
      <c r="A33" s="4">
        <v>25</v>
      </c>
      <c r="B33" s="8"/>
      <c r="C33" s="8"/>
      <c r="D33" s="8"/>
      <c r="E33" s="8"/>
      <c r="F33" s="8"/>
      <c r="G33" s="9"/>
      <c r="H33" s="134"/>
      <c r="I33" s="135">
        <v>45017</v>
      </c>
      <c r="J33" s="266" t="str">
        <f t="shared" si="0"/>
        <v>　</v>
      </c>
      <c r="K33" s="136" t="s">
        <v>222</v>
      </c>
      <c r="L33" s="152"/>
      <c r="M33" s="153"/>
      <c r="O33" s="72"/>
    </row>
    <row r="34" spans="1:15" ht="18" customHeight="1" x14ac:dyDescent="0.15">
      <c r="A34" s="4">
        <v>26</v>
      </c>
      <c r="B34" s="8"/>
      <c r="C34" s="8"/>
      <c r="D34" s="8"/>
      <c r="E34" s="8"/>
      <c r="F34" s="8"/>
      <c r="G34" s="9"/>
      <c r="H34" s="134"/>
      <c r="I34" s="135">
        <v>45017</v>
      </c>
      <c r="J34" s="266" t="str">
        <f t="shared" si="0"/>
        <v>　</v>
      </c>
      <c r="K34" s="136" t="s">
        <v>222</v>
      </c>
      <c r="L34" s="152"/>
      <c r="M34" s="153"/>
      <c r="O34" s="72"/>
    </row>
    <row r="35" spans="1:15" ht="18" customHeight="1" x14ac:dyDescent="0.15">
      <c r="A35" s="4">
        <v>27</v>
      </c>
      <c r="B35" s="8"/>
      <c r="C35" s="8"/>
      <c r="D35" s="8"/>
      <c r="E35" s="8"/>
      <c r="F35" s="8"/>
      <c r="G35" s="9"/>
      <c r="H35" s="134"/>
      <c r="I35" s="135">
        <v>45017</v>
      </c>
      <c r="J35" s="266" t="str">
        <f t="shared" si="0"/>
        <v>　</v>
      </c>
      <c r="K35" s="136" t="s">
        <v>222</v>
      </c>
      <c r="L35" s="152"/>
      <c r="M35" s="153"/>
      <c r="O35" s="72"/>
    </row>
    <row r="36" spans="1:15" ht="18" customHeight="1" x14ac:dyDescent="0.15">
      <c r="A36" s="4">
        <v>28</v>
      </c>
      <c r="B36" s="8"/>
      <c r="C36" s="8"/>
      <c r="D36" s="8"/>
      <c r="E36" s="8"/>
      <c r="F36" s="8"/>
      <c r="G36" s="9"/>
      <c r="H36" s="134"/>
      <c r="I36" s="135">
        <v>45017</v>
      </c>
      <c r="J36" s="266" t="str">
        <f t="shared" si="0"/>
        <v>　</v>
      </c>
      <c r="K36" s="136" t="s">
        <v>222</v>
      </c>
      <c r="L36" s="152"/>
      <c r="M36" s="153"/>
      <c r="O36" s="72"/>
    </row>
    <row r="37" spans="1:15" ht="18" customHeight="1" x14ac:dyDescent="0.15">
      <c r="A37" s="4">
        <v>29</v>
      </c>
      <c r="B37" s="8"/>
      <c r="C37" s="8"/>
      <c r="D37" s="8"/>
      <c r="E37" s="8"/>
      <c r="F37" s="8"/>
      <c r="G37" s="9"/>
      <c r="H37" s="134"/>
      <c r="I37" s="135">
        <v>45017</v>
      </c>
      <c r="J37" s="266" t="str">
        <f t="shared" si="0"/>
        <v>　</v>
      </c>
      <c r="K37" s="136" t="s">
        <v>222</v>
      </c>
      <c r="L37" s="152"/>
      <c r="M37" s="153"/>
      <c r="O37" s="72"/>
    </row>
    <row r="38" spans="1:15" ht="18" customHeight="1" x14ac:dyDescent="0.15">
      <c r="A38" s="4">
        <v>30</v>
      </c>
      <c r="B38" s="8"/>
      <c r="C38" s="8"/>
      <c r="D38" s="8"/>
      <c r="E38" s="8"/>
      <c r="F38" s="8"/>
      <c r="G38" s="9"/>
      <c r="H38" s="134"/>
      <c r="I38" s="135">
        <v>45017</v>
      </c>
      <c r="J38" s="266" t="str">
        <f t="shared" si="0"/>
        <v>　</v>
      </c>
      <c r="K38" s="136" t="s">
        <v>222</v>
      </c>
      <c r="L38" s="152"/>
      <c r="M38" s="153"/>
      <c r="O38" s="72"/>
    </row>
    <row r="39" spans="1:15" ht="18" customHeight="1" x14ac:dyDescent="0.15">
      <c r="A39" s="4">
        <v>31</v>
      </c>
      <c r="B39" s="8"/>
      <c r="C39" s="8"/>
      <c r="D39" s="8"/>
      <c r="E39" s="8"/>
      <c r="F39" s="8"/>
      <c r="G39" s="9"/>
      <c r="H39" s="134"/>
      <c r="I39" s="135">
        <v>45017</v>
      </c>
      <c r="J39" s="266" t="str">
        <f t="shared" si="0"/>
        <v>　</v>
      </c>
      <c r="K39" s="136" t="s">
        <v>222</v>
      </c>
      <c r="L39" s="152"/>
      <c r="M39" s="153"/>
      <c r="O39" s="72"/>
    </row>
    <row r="40" spans="1:15" ht="18" customHeight="1" x14ac:dyDescent="0.15">
      <c r="A40" s="4">
        <v>32</v>
      </c>
      <c r="B40" s="8"/>
      <c r="C40" s="8"/>
      <c r="D40" s="8"/>
      <c r="E40" s="8"/>
      <c r="F40" s="8"/>
      <c r="G40" s="9"/>
      <c r="H40" s="134"/>
      <c r="I40" s="135">
        <v>45017</v>
      </c>
      <c r="J40" s="266" t="str">
        <f t="shared" si="0"/>
        <v>　</v>
      </c>
      <c r="K40" s="136" t="s">
        <v>222</v>
      </c>
      <c r="L40" s="152"/>
      <c r="M40" s="153"/>
      <c r="O40" s="72"/>
    </row>
    <row r="41" spans="1:15" ht="18" customHeight="1" x14ac:dyDescent="0.15">
      <c r="A41" s="4">
        <v>33</v>
      </c>
      <c r="B41" s="8"/>
      <c r="C41" s="8"/>
      <c r="D41" s="8"/>
      <c r="E41" s="8"/>
      <c r="F41" s="8"/>
      <c r="G41" s="9"/>
      <c r="H41" s="134"/>
      <c r="I41" s="135">
        <v>45017</v>
      </c>
      <c r="J41" s="266" t="str">
        <f t="shared" si="0"/>
        <v>　</v>
      </c>
      <c r="K41" s="136" t="s">
        <v>222</v>
      </c>
      <c r="L41" s="152"/>
      <c r="M41" s="153"/>
      <c r="O41" s="72"/>
    </row>
    <row r="42" spans="1:15" ht="18" customHeight="1" x14ac:dyDescent="0.15">
      <c r="A42" s="4">
        <v>34</v>
      </c>
      <c r="B42" s="8"/>
      <c r="C42" s="8"/>
      <c r="D42" s="8"/>
      <c r="E42" s="8"/>
      <c r="F42" s="8"/>
      <c r="G42" s="9"/>
      <c r="H42" s="134"/>
      <c r="I42" s="135">
        <v>45017</v>
      </c>
      <c r="J42" s="266" t="str">
        <f t="shared" si="0"/>
        <v>　</v>
      </c>
      <c r="K42" s="136" t="s">
        <v>222</v>
      </c>
      <c r="L42" s="152"/>
      <c r="M42" s="153"/>
      <c r="O42" s="72"/>
    </row>
    <row r="43" spans="1:15" ht="18" customHeight="1" x14ac:dyDescent="0.15">
      <c r="A43" s="4">
        <v>35</v>
      </c>
      <c r="B43" s="8"/>
      <c r="C43" s="8"/>
      <c r="D43" s="8"/>
      <c r="E43" s="8"/>
      <c r="F43" s="8"/>
      <c r="G43" s="9"/>
      <c r="H43" s="134"/>
      <c r="I43" s="135">
        <v>45017</v>
      </c>
      <c r="J43" s="266" t="str">
        <f t="shared" si="0"/>
        <v>　</v>
      </c>
      <c r="K43" s="136" t="s">
        <v>222</v>
      </c>
      <c r="L43" s="152"/>
      <c r="M43" s="153"/>
      <c r="O43" s="72"/>
    </row>
    <row r="44" spans="1:15" ht="18" customHeight="1" x14ac:dyDescent="0.15">
      <c r="A44" s="4">
        <v>36</v>
      </c>
      <c r="B44" s="8"/>
      <c r="C44" s="8"/>
      <c r="D44" s="8"/>
      <c r="E44" s="8"/>
      <c r="F44" s="8"/>
      <c r="G44" s="9"/>
      <c r="H44" s="134"/>
      <c r="I44" s="135">
        <v>45017</v>
      </c>
      <c r="J44" s="266" t="str">
        <f t="shared" si="0"/>
        <v>　</v>
      </c>
      <c r="K44" s="136" t="s">
        <v>222</v>
      </c>
      <c r="L44" s="152"/>
      <c r="M44" s="153"/>
      <c r="O44" s="72"/>
    </row>
    <row r="45" spans="1:15" ht="18" customHeight="1" x14ac:dyDescent="0.15">
      <c r="A45" s="4">
        <v>37</v>
      </c>
      <c r="B45" s="8"/>
      <c r="C45" s="8"/>
      <c r="D45" s="8"/>
      <c r="E45" s="8"/>
      <c r="F45" s="8"/>
      <c r="G45" s="9"/>
      <c r="H45" s="134"/>
      <c r="I45" s="135">
        <v>45017</v>
      </c>
      <c r="J45" s="266" t="str">
        <f t="shared" si="0"/>
        <v>　</v>
      </c>
      <c r="K45" s="136" t="s">
        <v>222</v>
      </c>
      <c r="L45" s="152"/>
      <c r="M45" s="153"/>
      <c r="O45" s="72"/>
    </row>
    <row r="46" spans="1:15" ht="18" customHeight="1" x14ac:dyDescent="0.15">
      <c r="A46" s="4">
        <v>38</v>
      </c>
      <c r="B46" s="8"/>
      <c r="C46" s="8"/>
      <c r="D46" s="8"/>
      <c r="E46" s="8"/>
      <c r="F46" s="8"/>
      <c r="G46" s="9"/>
      <c r="H46" s="134"/>
      <c r="I46" s="135">
        <v>45017</v>
      </c>
      <c r="J46" s="266" t="str">
        <f t="shared" si="0"/>
        <v>　</v>
      </c>
      <c r="K46" s="136" t="s">
        <v>222</v>
      </c>
      <c r="L46" s="152"/>
      <c r="M46" s="153"/>
      <c r="O46" s="72"/>
    </row>
    <row r="47" spans="1:15" ht="18" customHeight="1" x14ac:dyDescent="0.15">
      <c r="A47" s="4">
        <v>39</v>
      </c>
      <c r="B47" s="8"/>
      <c r="C47" s="8"/>
      <c r="D47" s="8"/>
      <c r="E47" s="8"/>
      <c r="F47" s="8"/>
      <c r="G47" s="9"/>
      <c r="H47" s="134"/>
      <c r="I47" s="135">
        <v>45017</v>
      </c>
      <c r="J47" s="266" t="str">
        <f t="shared" si="0"/>
        <v>　</v>
      </c>
      <c r="K47" s="136" t="s">
        <v>222</v>
      </c>
      <c r="L47" s="152"/>
      <c r="M47" s="153"/>
      <c r="O47" s="72"/>
    </row>
    <row r="48" spans="1:15" ht="18" customHeight="1" x14ac:dyDescent="0.15">
      <c r="A48" s="4">
        <v>40</v>
      </c>
      <c r="B48" s="8"/>
      <c r="C48" s="8"/>
      <c r="D48" s="8"/>
      <c r="E48" s="8"/>
      <c r="F48" s="8"/>
      <c r="G48" s="9"/>
      <c r="H48" s="134"/>
      <c r="I48" s="135">
        <v>45017</v>
      </c>
      <c r="J48" s="266" t="str">
        <f t="shared" si="0"/>
        <v>　</v>
      </c>
      <c r="K48" s="136" t="s">
        <v>222</v>
      </c>
      <c r="L48" s="152"/>
      <c r="M48" s="153"/>
      <c r="O48" s="72"/>
    </row>
    <row r="49" spans="1:15" ht="18" customHeight="1" x14ac:dyDescent="0.15">
      <c r="A49" s="4">
        <v>41</v>
      </c>
      <c r="B49" s="8"/>
      <c r="C49" s="8"/>
      <c r="D49" s="8"/>
      <c r="E49" s="8"/>
      <c r="F49" s="8"/>
      <c r="G49" s="9"/>
      <c r="H49" s="134"/>
      <c r="I49" s="135">
        <v>45017</v>
      </c>
      <c r="J49" s="266" t="str">
        <f t="shared" si="0"/>
        <v>　</v>
      </c>
      <c r="K49" s="136" t="s">
        <v>222</v>
      </c>
      <c r="L49" s="152"/>
      <c r="M49" s="153"/>
      <c r="O49" s="72"/>
    </row>
    <row r="50" spans="1:15" ht="18" customHeight="1" x14ac:dyDescent="0.15">
      <c r="A50" s="4">
        <v>42</v>
      </c>
      <c r="B50" s="8"/>
      <c r="C50" s="8"/>
      <c r="D50" s="8"/>
      <c r="E50" s="8"/>
      <c r="F50" s="8"/>
      <c r="G50" s="9"/>
      <c r="H50" s="134"/>
      <c r="I50" s="135">
        <v>45017</v>
      </c>
      <c r="J50" s="266" t="str">
        <f t="shared" si="0"/>
        <v>　</v>
      </c>
      <c r="K50" s="136" t="s">
        <v>222</v>
      </c>
      <c r="L50" s="152"/>
      <c r="M50" s="153"/>
      <c r="O50" s="72"/>
    </row>
    <row r="51" spans="1:15" ht="18" customHeight="1" x14ac:dyDescent="0.15">
      <c r="A51" s="4">
        <v>43</v>
      </c>
      <c r="B51" s="8"/>
      <c r="C51" s="8"/>
      <c r="D51" s="8"/>
      <c r="E51" s="8"/>
      <c r="F51" s="8"/>
      <c r="G51" s="9"/>
      <c r="H51" s="134"/>
      <c r="I51" s="135">
        <v>45017</v>
      </c>
      <c r="J51" s="266" t="str">
        <f t="shared" si="0"/>
        <v>　</v>
      </c>
      <c r="K51" s="136" t="s">
        <v>222</v>
      </c>
      <c r="L51" s="152"/>
      <c r="M51" s="153"/>
      <c r="O51" s="72"/>
    </row>
    <row r="52" spans="1:15" ht="18" customHeight="1" x14ac:dyDescent="0.15">
      <c r="A52" s="4">
        <v>44</v>
      </c>
      <c r="B52" s="8"/>
      <c r="C52" s="8"/>
      <c r="D52" s="8"/>
      <c r="E52" s="8"/>
      <c r="F52" s="8"/>
      <c r="G52" s="9"/>
      <c r="H52" s="134"/>
      <c r="I52" s="135">
        <v>45017</v>
      </c>
      <c r="J52" s="266" t="str">
        <f t="shared" si="0"/>
        <v>　</v>
      </c>
      <c r="K52" s="136" t="s">
        <v>222</v>
      </c>
      <c r="L52" s="152"/>
      <c r="M52" s="153"/>
      <c r="O52" s="72"/>
    </row>
    <row r="53" spans="1:15" ht="18" customHeight="1" x14ac:dyDescent="0.15">
      <c r="A53" s="4">
        <v>45</v>
      </c>
      <c r="B53" s="8"/>
      <c r="C53" s="8"/>
      <c r="D53" s="8"/>
      <c r="E53" s="8"/>
      <c r="F53" s="8"/>
      <c r="G53" s="9"/>
      <c r="H53" s="134"/>
      <c r="I53" s="135">
        <v>45017</v>
      </c>
      <c r="J53" s="266" t="str">
        <f t="shared" si="0"/>
        <v>　</v>
      </c>
      <c r="K53" s="136" t="s">
        <v>222</v>
      </c>
      <c r="L53" s="152"/>
      <c r="M53" s="153"/>
      <c r="O53" s="72"/>
    </row>
    <row r="54" spans="1:15" ht="18" customHeight="1" x14ac:dyDescent="0.15">
      <c r="A54" s="4">
        <v>46</v>
      </c>
      <c r="B54" s="8"/>
      <c r="C54" s="8"/>
      <c r="D54" s="8"/>
      <c r="E54" s="8"/>
      <c r="F54" s="8"/>
      <c r="G54" s="9"/>
      <c r="H54" s="134"/>
      <c r="I54" s="135">
        <v>45017</v>
      </c>
      <c r="J54" s="266" t="str">
        <f t="shared" si="0"/>
        <v>　</v>
      </c>
      <c r="K54" s="136" t="s">
        <v>222</v>
      </c>
      <c r="L54" s="152"/>
      <c r="M54" s="153"/>
      <c r="O54" s="72"/>
    </row>
    <row r="55" spans="1:15" ht="18" customHeight="1" x14ac:dyDescent="0.15">
      <c r="A55" s="4">
        <v>47</v>
      </c>
      <c r="B55" s="8"/>
      <c r="C55" s="8"/>
      <c r="D55" s="8"/>
      <c r="E55" s="8"/>
      <c r="F55" s="8"/>
      <c r="G55" s="9"/>
      <c r="H55" s="134"/>
      <c r="I55" s="135">
        <v>45017</v>
      </c>
      <c r="J55" s="266" t="str">
        <f t="shared" si="0"/>
        <v>　</v>
      </c>
      <c r="K55" s="136" t="s">
        <v>222</v>
      </c>
      <c r="L55" s="152"/>
      <c r="M55" s="153"/>
      <c r="O55" s="72"/>
    </row>
    <row r="56" spans="1:15" ht="18" customHeight="1" x14ac:dyDescent="0.15">
      <c r="A56" s="4">
        <v>48</v>
      </c>
      <c r="B56" s="8"/>
      <c r="C56" s="8"/>
      <c r="D56" s="8"/>
      <c r="E56" s="8"/>
      <c r="F56" s="8"/>
      <c r="G56" s="9"/>
      <c r="H56" s="134"/>
      <c r="I56" s="135">
        <v>45017</v>
      </c>
      <c r="J56" s="266" t="str">
        <f t="shared" si="0"/>
        <v>　</v>
      </c>
      <c r="K56" s="136" t="s">
        <v>222</v>
      </c>
      <c r="L56" s="152"/>
      <c r="M56" s="153"/>
    </row>
    <row r="57" spans="1:15" ht="18" customHeight="1" x14ac:dyDescent="0.15">
      <c r="A57" s="4">
        <v>49</v>
      </c>
      <c r="B57" s="8"/>
      <c r="C57" s="8"/>
      <c r="D57" s="8"/>
      <c r="E57" s="8"/>
      <c r="F57" s="8"/>
      <c r="G57" s="9"/>
      <c r="H57" s="134"/>
      <c r="I57" s="135">
        <v>45017</v>
      </c>
      <c r="J57" s="266" t="str">
        <f t="shared" si="0"/>
        <v>　</v>
      </c>
      <c r="K57" s="136" t="s">
        <v>222</v>
      </c>
      <c r="L57" s="152"/>
      <c r="M57" s="153"/>
    </row>
    <row r="58" spans="1:15" ht="18" customHeight="1" x14ac:dyDescent="0.15">
      <c r="A58" s="4">
        <v>50</v>
      </c>
      <c r="B58" s="8"/>
      <c r="C58" s="8"/>
      <c r="D58" s="8"/>
      <c r="E58" s="8"/>
      <c r="F58" s="8"/>
      <c r="G58" s="9"/>
      <c r="H58" s="134"/>
      <c r="I58" s="135">
        <v>45017</v>
      </c>
      <c r="J58" s="266" t="str">
        <f t="shared" si="0"/>
        <v>　</v>
      </c>
      <c r="K58" s="136" t="s">
        <v>222</v>
      </c>
      <c r="L58" s="152"/>
      <c r="M58" s="153"/>
    </row>
    <row r="59" spans="1:15" x14ac:dyDescent="0.15">
      <c r="B59" s="73">
        <f>COUNTA(B9:B58)</f>
        <v>0</v>
      </c>
      <c r="H59" s="126"/>
      <c r="I59" s="126"/>
      <c r="J59" s="126"/>
      <c r="K59" s="126"/>
      <c r="M59" s="126"/>
    </row>
  </sheetData>
  <sheetProtection algorithmName="SHA-512" hashValue="GM+UiXIsgT5sdEzEu1HAfvCnVgTzz47Zc5DAO/f1bwk3xTxA1sOmB+gHoV1iPznJ+0BgAm3hci7uj531uvkn6w==" saltValue="MCTwMlzcqlxZRmivStkCUA==" spinCount="100000" sheet="1" selectLockedCells="1"/>
  <mergeCells count="12">
    <mergeCell ref="M7:M8"/>
    <mergeCell ref="A7:A8"/>
    <mergeCell ref="B7:C7"/>
    <mergeCell ref="D7:E7"/>
    <mergeCell ref="B1:J1"/>
    <mergeCell ref="B3:C3"/>
    <mergeCell ref="G3:H3"/>
    <mergeCell ref="J3:L3"/>
    <mergeCell ref="H7:H8"/>
    <mergeCell ref="J7:K7"/>
    <mergeCell ref="J8:K8"/>
    <mergeCell ref="G7:G8"/>
  </mergeCells>
  <phoneticPr fontId="5"/>
  <conditionalFormatting sqref="G9 G14:G58">
    <cfRule type="cellIs" dxfId="2" priority="3" operator="equal">
      <formula>"女"</formula>
    </cfRule>
  </conditionalFormatting>
  <conditionalFormatting sqref="G10:G11">
    <cfRule type="cellIs" dxfId="1" priority="2" operator="equal">
      <formula>"女"</formula>
    </cfRule>
  </conditionalFormatting>
  <conditionalFormatting sqref="G12:G13">
    <cfRule type="cellIs" dxfId="0" priority="1" operator="equal">
      <formula>"女"</formula>
    </cfRule>
  </conditionalFormatting>
  <dataValidations count="4">
    <dataValidation type="list" allowBlank="1" showInputMessage="1" showErrorMessage="1" sqref="G9 G14:G58" xr:uid="{00000000-0002-0000-0000-000002000000}">
      <formula1>性別</formula1>
    </dataValidation>
    <dataValidation type="list" allowBlank="1" showInputMessage="1" showErrorMessage="1" sqref="B3:C3" xr:uid="{3CEBECE6-F2F1-44B5-8C03-05BA9661BC77}">
      <formula1>"静　岡,岐　阜,愛　知,三　重"</formula1>
    </dataValidation>
    <dataValidation allowBlank="1" showInputMessage="1" showErrorMessage="1" sqref="H9:I58" xr:uid="{FD5B7C1F-09BE-45D7-9D0C-1865BECE958E}"/>
    <dataValidation type="list" allowBlank="1" showInputMessage="1" showErrorMessage="1" sqref="G10:G13" xr:uid="{9AC50144-950D-4DDE-AE86-235C9F2C8A0F}">
      <formula1>"男,女"</formula1>
    </dataValidation>
  </dataValidations>
  <printOptions horizontalCentered="1"/>
  <pageMargins left="0.39370078740157483" right="0.39370078740157483" top="0.39370078740157483" bottom="0.27559055118110237" header="0.31496062992125984" footer="0.11811023622047245"/>
  <pageSetup paperSize="9" orientation="landscape" horizontalDpi="4294967293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53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A40" s="120"/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r7JkQ4xvyxhCu3ry7+OBPD6n1CFlc6GiSmvYJlj++542xj1+ehig1LkGs2qy7fonkhkeATpYq15JNd2PkhFBCA==" saltValue="v4Vqt8hqC1SzIdic9/LKew==" spinCount="100000"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51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uEjBrZaNkjSwtJdr9eunnQUnuBG//1T1DZTuwmV51YZiOnis18aoDn1mR4GAK5h0P69+qUcriqNCIBsXZceX6g==" saltValue="ZdI/xBdb9kL4tvCa6wBNBg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52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FoJboloo9yclcHChBsVmys6ZH/LEFa4njh6D3gKh2YKVqk6kNEBIuCKUq+DOH6KDG81lWicDrespTbI34NQCmw==" saltValue="CEyr1fYa10ifr/P50Ehmuw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54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raUJld0c8MPRy0WyfWydoDLAkRSo+HLHtu7ovasby536yNi7s1S4TWpZQ2qrTWbiKil1fs6AoFcrzjcno0swSA==" saltValue="wmcy2I0ylXwn7jVaRmRu7A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56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n9S7KSfEZh+m5Ww7IfyJKItPrnUV/yJK6+O99ki0gdw9ysl5hKWN7QrNkyqZfgmuFjipWbpG4bJkjyZDXfSz0Q==" saltValue="bz+CNUnkncc67l47bMSlow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55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HJgqD96ihsgaP1gbU2CMOQjHSTaQGfX+qNCLqxXQRKV4Cj4axtjxJy+Ek8K5QiV71G4UiVhSu1R2CzljRa49gg==" saltValue="GBxVjS5p7XfyuhLekq8/8Q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57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POalqajjZDv1/28IfXbVELmlXb1sqT6Yo1SpQXDU2sqfZfUp/lmHbIq/C5Sg1B3WjyT71gR6edObC9XijkrAbw==" saltValue="0u2OZoo0jeRXH8fdpwhfSQ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58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2VA0bDDV3bPLexVzAwoTwzgtQcbBMppOPWotMdrWPouuyWGHMT3PGoIB8d21G8NeTIfQKbtWRrVvD7n2iOzSoQ==" saltValue="o2RP4DWLJF55xAyfpa0VSg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59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2i+NLkUUreyyzoyGYKTIFxsy+N3P8FWVMHdvyL98v+4g37wooYdCO9DnyfnfFY1LuX+r5R60Vf6bSz+hhs2H+Q==" saltValue="oEkhfIqdMuLM9GgvkEwmGA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60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m/u6fzHkJY/BbuMlFWe6ZIhV9M7ko3B6qbZUFyD+GK7JNdXGO/qoTM0Q+JCgCNs0BdLYaNYDTN109ZFK8S2pTw==" saltValue="PWPV3J/v0YqbcHCkg6+OgQ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M228"/>
  <sheetViews>
    <sheetView workbookViewId="0">
      <pane xSplit="5" ySplit="5" topLeftCell="F6" activePane="bottomRight" state="frozen"/>
      <selection sqref="A1:XFD1048576"/>
      <selection pane="topRight" sqref="A1:XFD1048576"/>
      <selection pane="bottomLeft" sqref="A1:XFD1048576"/>
      <selection pane="bottomRight" activeCell="X2" sqref="X2:Z2"/>
    </sheetView>
  </sheetViews>
  <sheetFormatPr defaultColWidth="9" defaultRowHeight="13.5" x14ac:dyDescent="0.15"/>
  <cols>
    <col min="1" max="1" width="3.5" style="19" customWidth="1"/>
    <col min="2" max="3" width="7.625" style="19" customWidth="1"/>
    <col min="4" max="4" width="9.625" style="19" customWidth="1"/>
    <col min="5" max="5" width="10.625" style="19" customWidth="1"/>
    <col min="6" max="6" width="4.375" style="19" customWidth="1"/>
    <col min="7" max="7" width="3" style="57" customWidth="1"/>
    <col min="8" max="35" width="3" style="19" customWidth="1"/>
    <col min="36" max="36" width="3.25" style="19" bestFit="1" customWidth="1"/>
    <col min="37" max="37" width="2.875" style="19" bestFit="1" customWidth="1"/>
    <col min="38" max="38" width="3" style="19" customWidth="1"/>
    <col min="39" max="16384" width="9" style="19"/>
  </cols>
  <sheetData>
    <row r="1" spans="1:39" ht="22.5" customHeight="1" x14ac:dyDescent="0.15">
      <c r="A1" s="18"/>
      <c r="B1" s="150" t="s">
        <v>204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189">
        <f>選手名簿!$B$3</f>
        <v>0</v>
      </c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1"/>
    </row>
    <row r="2" spans="1:39" ht="21" customHeight="1" thickBot="1" x14ac:dyDescent="0.2">
      <c r="G2" s="19"/>
      <c r="T2" s="192" t="s">
        <v>70</v>
      </c>
      <c r="U2" s="192"/>
      <c r="V2" s="192"/>
      <c r="W2" s="20" t="s">
        <v>71</v>
      </c>
      <c r="X2" s="193"/>
      <c r="Y2" s="193"/>
      <c r="Z2" s="193"/>
      <c r="AA2" s="21" t="s">
        <v>72</v>
      </c>
      <c r="AB2" s="22" t="s">
        <v>73</v>
      </c>
      <c r="AD2" s="20" t="s">
        <v>74</v>
      </c>
      <c r="AE2" s="193"/>
      <c r="AF2" s="193"/>
      <c r="AG2" s="193"/>
      <c r="AH2" s="21" t="s">
        <v>75</v>
      </c>
      <c r="AI2" s="19" t="s">
        <v>76</v>
      </c>
      <c r="AJ2" s="19" t="s">
        <v>77</v>
      </c>
    </row>
    <row r="3" spans="1:39" ht="20.100000000000001" customHeight="1" x14ac:dyDescent="0.15">
      <c r="A3" s="183" t="s">
        <v>78</v>
      </c>
      <c r="B3" s="175" t="s">
        <v>190</v>
      </c>
      <c r="C3" s="176" t="e">
        <f>IF($A3="","",IF(VLOOKUP($A3,選手名簿!$A$9:$M$58,3)="","",VLOOKUP($A3,選手名簿!$A$9:$M$58,3)))</f>
        <v>#N/A</v>
      </c>
      <c r="D3" s="175" t="s">
        <v>184</v>
      </c>
      <c r="E3" s="176"/>
      <c r="F3" s="186" t="s">
        <v>79</v>
      </c>
      <c r="G3" s="197" t="s">
        <v>80</v>
      </c>
      <c r="H3" s="198"/>
      <c r="I3" s="198"/>
      <c r="J3" s="198"/>
      <c r="K3" s="198"/>
      <c r="L3" s="198"/>
      <c r="M3" s="198"/>
      <c r="N3" s="199"/>
      <c r="O3" s="197" t="s">
        <v>81</v>
      </c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200"/>
    </row>
    <row r="4" spans="1:39" ht="20.100000000000001" customHeight="1" x14ac:dyDescent="0.15">
      <c r="A4" s="184"/>
      <c r="B4" s="177" t="str">
        <f>IF($A4="","",IF(VLOOKUP($A4,選手名簿!$A$9:$M$58,2)="","",VLOOKUP($A4,選手名簿!$A$9:$M$58,2)))</f>
        <v/>
      </c>
      <c r="C4" s="178" t="str">
        <f>IF($A4="","",IF(VLOOKUP($A4,選手名簿!$A$9:$M$58,3)="","",VLOOKUP($A4,選手名簿!$A$9:$M$58,3)))</f>
        <v/>
      </c>
      <c r="D4" s="181"/>
      <c r="E4" s="178"/>
      <c r="F4" s="187"/>
      <c r="G4" s="204" t="s">
        <v>17</v>
      </c>
      <c r="H4" s="206" t="s">
        <v>82</v>
      </c>
      <c r="I4" s="208" t="s">
        <v>83</v>
      </c>
      <c r="J4" s="194" t="s">
        <v>84</v>
      </c>
      <c r="K4" s="195"/>
      <c r="L4" s="195"/>
      <c r="M4" s="195"/>
      <c r="N4" s="196"/>
      <c r="O4" s="210" t="s">
        <v>85</v>
      </c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01" t="s">
        <v>86</v>
      </c>
      <c r="AD4" s="202"/>
      <c r="AE4" s="202"/>
      <c r="AF4" s="202"/>
      <c r="AG4" s="202"/>
      <c r="AH4" s="202"/>
      <c r="AI4" s="202"/>
      <c r="AJ4" s="202"/>
      <c r="AK4" s="202"/>
      <c r="AL4" s="203"/>
    </row>
    <row r="5" spans="1:39" ht="45" customHeight="1" thickBot="1" x14ac:dyDescent="0.2">
      <c r="A5" s="185"/>
      <c r="B5" s="179" t="str">
        <f>IF($A5="","",IF(VLOOKUP($A5,選手名簿!$A$9:$M$58,2)="","",VLOOKUP($A5,選手名簿!$A$9:$M$58,2)))</f>
        <v/>
      </c>
      <c r="C5" s="180" t="str">
        <f>IF($A5="","",IF(VLOOKUP($A5,選手名簿!$A$9:$M$58,3)="","",VLOOKUP($A5,選手名簿!$A$9:$M$58,3)))</f>
        <v/>
      </c>
      <c r="D5" s="182"/>
      <c r="E5" s="180"/>
      <c r="F5" s="188"/>
      <c r="G5" s="205"/>
      <c r="H5" s="207"/>
      <c r="I5" s="209"/>
      <c r="J5" s="24" t="s">
        <v>87</v>
      </c>
      <c r="K5" s="23" t="s">
        <v>88</v>
      </c>
      <c r="L5" s="87" t="s">
        <v>188</v>
      </c>
      <c r="M5" s="25" t="s">
        <v>189</v>
      </c>
      <c r="N5" s="91" t="s">
        <v>198</v>
      </c>
      <c r="O5" s="25" t="s">
        <v>89</v>
      </c>
      <c r="P5" s="26" t="s">
        <v>90</v>
      </c>
      <c r="Q5" s="27" t="s">
        <v>91</v>
      </c>
      <c r="R5" s="28" t="s">
        <v>92</v>
      </c>
      <c r="S5" s="24" t="s">
        <v>93</v>
      </c>
      <c r="T5" s="28" t="s">
        <v>94</v>
      </c>
      <c r="U5" s="24" t="s">
        <v>95</v>
      </c>
      <c r="V5" s="26" t="s">
        <v>96</v>
      </c>
      <c r="W5" s="24" t="s">
        <v>97</v>
      </c>
      <c r="X5" s="26" t="s">
        <v>98</v>
      </c>
      <c r="Y5" s="29" t="s">
        <v>99</v>
      </c>
      <c r="Z5" s="26" t="s">
        <v>100</v>
      </c>
      <c r="AA5" s="24" t="s">
        <v>101</v>
      </c>
      <c r="AB5" s="26" t="s">
        <v>102</v>
      </c>
      <c r="AC5" s="24" t="s">
        <v>89</v>
      </c>
      <c r="AD5" s="26" t="s">
        <v>90</v>
      </c>
      <c r="AE5" s="27" t="s">
        <v>91</v>
      </c>
      <c r="AF5" s="28" t="s">
        <v>92</v>
      </c>
      <c r="AG5" s="30" t="s">
        <v>93</v>
      </c>
      <c r="AH5" s="28" t="s">
        <v>94</v>
      </c>
      <c r="AI5" s="24" t="s">
        <v>95</v>
      </c>
      <c r="AJ5" s="28" t="s">
        <v>96</v>
      </c>
      <c r="AK5" s="29" t="s">
        <v>196</v>
      </c>
      <c r="AL5" s="31" t="s">
        <v>197</v>
      </c>
    </row>
    <row r="6" spans="1:39" ht="15" customHeight="1" x14ac:dyDescent="0.15">
      <c r="A6" s="32">
        <v>1</v>
      </c>
      <c r="B6" s="33" t="str">
        <f>IF($A6="","",IF(VLOOKUP($A6,選手名簿!$A$9:$M$58,2)="","",VLOOKUP($A6,選手名簿!$A$9:$M$58,2)))</f>
        <v/>
      </c>
      <c r="C6" s="34" t="str">
        <f>IF($A6="","",IF(VLOOKUP($A6,選手名簿!$A$9:$M$58,3)="","",VLOOKUP($A6,選手名簿!$A$9:$M$58,3)))</f>
        <v/>
      </c>
      <c r="D6" s="139" t="str">
        <f>IF($A6="","",IF(VLOOKUP($A6,選手名簿!$A$9:$M$58,4)="","",VLOOKUP($A6,選手名簿!$A$9:$M$58,4)))</f>
        <v/>
      </c>
      <c r="E6" s="140" t="str">
        <f>IF($A6="","",IF(VLOOKUP($A6,選手名簿!$A$9:$M$58,5)="","",VLOOKUP($A6,選手名簿!$A$9:$M$58,5)))</f>
        <v/>
      </c>
      <c r="F6" s="74"/>
      <c r="G6" s="10"/>
      <c r="H6" s="11"/>
      <c r="I6" s="11"/>
      <c r="J6" s="35" t="str">
        <f>IF($B6="","",IF(ISERROR(VLOOKUP($A6,MT!$B$14:$B$20,1,FALSE))=TRUE,"","○"))</f>
        <v/>
      </c>
      <c r="K6" s="36" t="str">
        <f>IF($B6="","",IF(ISERROR(VLOOKUP($A6,WT!$B$14:$B$20,1,FALSE))=TRUE,"","○"))</f>
        <v/>
      </c>
      <c r="L6" s="88" t="str">
        <f>IF($B6="","",IF(ISERROR(VLOOKUP($A6,OBT!$B$14:$B$22,1,FALSE)=TRUE),"","○"))</f>
        <v/>
      </c>
      <c r="M6" s="85" t="str">
        <f>IF($B6="","",IF(ISERROR(VLOOKUP($A6,OGT!$B$14:$B$22,1,FALSE)=TRUE),"","○"))</f>
        <v/>
      </c>
      <c r="N6" s="88" t="str">
        <f>IF($B6="","",IF(ISERROR(VLOOKUP($A6,HBT!$B$14:$B$22,1,FALSE)=TRUE),"","○"))</f>
        <v/>
      </c>
      <c r="O6" s="58" t="str">
        <f>IF($B6="","",IF(ISERROR(VLOOKUP($A6,MS!$B$11:$B$26,1,FALSE))=TRUE,"","○"))</f>
        <v/>
      </c>
      <c r="P6" s="37" t="str">
        <f>IF($B6="","",IF(ISERROR(VLOOKUP($A6,MD!$B$11:$B$34,1,FALSE))=TRUE,"","○"))</f>
        <v/>
      </c>
      <c r="Q6" s="38" t="str">
        <f>IF($B6="","",IF(ISERROR(VLOOKUP($A6,'30MS'!$B$11:$B$26,1,FALSE))=TRUE,"","○"))</f>
        <v/>
      </c>
      <c r="R6" s="37" t="str">
        <f>IF($B6="","",IF(ISERROR(VLOOKUP($A6,'30MD'!$B$11:$B$34,1,FALSE))=TRUE,"","○"))</f>
        <v/>
      </c>
      <c r="S6" s="38" t="str">
        <f>IF($B6="","",IF(ISERROR(VLOOKUP($A6,'40MS'!$B$11:$B$26,1,FALSE))=TRUE,"","○"))</f>
        <v/>
      </c>
      <c r="T6" s="37" t="str">
        <f>IF($B6="","",IF(ISERROR(VLOOKUP($A6,'40MD'!$B$11:$B$34,1,FALSE))=TRUE,"","○"))</f>
        <v/>
      </c>
      <c r="U6" s="38" t="str">
        <f>IF($B6="","",IF(ISERROR(VLOOKUP($A6,'50MS'!$B$11:$B$26,1,FALSE))=TRUE,"","○"))</f>
        <v/>
      </c>
      <c r="V6" s="37" t="str">
        <f>IF($B6="","",IF(ISERROR(VLOOKUP($A6,'50MD'!$B$11:$B$34,1,FALSE))=TRUE,"","○"))</f>
        <v/>
      </c>
      <c r="W6" s="38" t="str">
        <f>IF($B6="","",IF(ISERROR(VLOOKUP($A6,'60MS'!$B$11:$B$26,1,FALSE))=TRUE,"","○"))</f>
        <v/>
      </c>
      <c r="X6" s="37" t="str">
        <f>IF($B6="","",IF(ISERROR(VLOOKUP($A6,'60MD'!$B$11:$B$34,1,FALSE))=TRUE,"","○"))</f>
        <v/>
      </c>
      <c r="Y6" s="39" t="str">
        <f>IF($B6="","",IF(ISERROR(VLOOKUP($A6,'65MS'!$B$11:$B$26,1,FALSE))=TRUE,"","○"))</f>
        <v/>
      </c>
      <c r="Z6" s="37" t="str">
        <f>IF($B6="","",IF(ISERROR(VLOOKUP($A6,'65MD'!$B$11:$B$34,1,FALSE))=TRUE,"","○"))</f>
        <v/>
      </c>
      <c r="AA6" s="38" t="str">
        <f>IF($B6="","",IF(ISERROR(VLOOKUP($A6,'70MS'!$B$11:$B$26,1,FALSE))=TRUE,"","○"))</f>
        <v/>
      </c>
      <c r="AB6" s="37" t="str">
        <f>IF($B6="","",IF(ISERROR(VLOOKUP($A6,'70MD'!$B$11:$B$34,1,FALSE))=TRUE,"","○"))</f>
        <v/>
      </c>
      <c r="AC6" s="38" t="str">
        <f>IF($B6="","",IF(ISERROR(VLOOKUP($A6,WS!$B$11:$B$26,1,FALSE))=TRUE,"","○"))</f>
        <v/>
      </c>
      <c r="AD6" s="37" t="str">
        <f>IF($B6="","",IF(ISERROR(VLOOKUP($A6,WD!$B$11:$B$34,1,FALSE))=TRUE,"","○"))</f>
        <v/>
      </c>
      <c r="AE6" s="38" t="str">
        <f>IF($B6="","",IF(ISERROR(VLOOKUP($A6,'30WS'!$B$11:$B$26,1,FALSE))=TRUE,"","○"))</f>
        <v/>
      </c>
      <c r="AF6" s="37" t="str">
        <f>IF($B6="","",IF(ISERROR(VLOOKUP($A6,'30WD'!$B$11:$B$34,1,FALSE))=TRUE,"","○"))</f>
        <v/>
      </c>
      <c r="AG6" s="39" t="str">
        <f>IF($B6="","",IF(ISERROR(VLOOKUP($A6,'40WS'!$B$11:$B$26,1,FALSE))=TRUE,"","○"))</f>
        <v/>
      </c>
      <c r="AH6" s="37" t="str">
        <f>IF($B6="","",IF(ISERROR(VLOOKUP($A6,'40WD'!$B$11:$B$34,1,FALSE))=TRUE,"","○"))</f>
        <v/>
      </c>
      <c r="AI6" s="38" t="str">
        <f>IF($B6="","",IF(ISERROR(VLOOKUP($A6,'50WS'!$B$11:$B$26,1,FALSE))=TRUE,"","○"))</f>
        <v/>
      </c>
      <c r="AJ6" s="37" t="str">
        <f>IF($B6="","",IF(ISERROR(VLOOKUP($A6,'50WD'!$B$11:$B$34,1,FALSE))=TRUE,"","○"))</f>
        <v/>
      </c>
      <c r="AK6" s="39" t="str">
        <f>IF($B6="","",IF(ISERROR(VLOOKUP($A6,'55WS'!$B$11:$B$26,1,FALSE))=TRUE,"","○"))</f>
        <v/>
      </c>
      <c r="AL6" s="40" t="str">
        <f>IF($B6="","",IF(ISERROR(VLOOKUP($A6,'55WD'!$B$11:$B$34,1,FALSE))=TRUE,"","○"))</f>
        <v/>
      </c>
      <c r="AM6" s="19" t="str">
        <f>IF(VLOOKUP($A6,選手名簿!$A$9:$M$58,2)&lt;&gt;"",IF(COUNTA($F6:$F6)&gt;=0,IF(COUNTIF($G6:$AL6,"○")&lt;1,1,""),""),"")</f>
        <v/>
      </c>
    </row>
    <row r="7" spans="1:39" ht="15" customHeight="1" x14ac:dyDescent="0.15">
      <c r="A7" s="41">
        <v>2</v>
      </c>
      <c r="B7" s="42" t="str">
        <f>IF($A7="","",IF(VLOOKUP($A7,選手名簿!$A$9:$M$58,2)="","",VLOOKUP($A7,選手名簿!$A$9:$M$58,2)))</f>
        <v/>
      </c>
      <c r="C7" s="43" t="str">
        <f>IF($A7="","",IF(VLOOKUP($A7,選手名簿!$A$9:$M$58,3)="","",VLOOKUP($A7,選手名簿!$A$9:$M$58,3)))</f>
        <v/>
      </c>
      <c r="D7" s="141" t="str">
        <f>IF($A7="","",IF(VLOOKUP($A7,選手名簿!$A$9:$M$58,4)="","",VLOOKUP($A7,選手名簿!$A$9:$M$58,4)))</f>
        <v/>
      </c>
      <c r="E7" s="142" t="str">
        <f>IF($A7="","",IF(VLOOKUP($A7,選手名簿!$A$9:$M$58,5)="","",VLOOKUP($A7,選手名簿!$A$9:$M$58,5)))</f>
        <v/>
      </c>
      <c r="F7" s="75"/>
      <c r="G7" s="12"/>
      <c r="H7" s="13"/>
      <c r="I7" s="13"/>
      <c r="J7" s="35" t="str">
        <f>IF($B7="","",IF(ISERROR(VLOOKUP($A7,MT!$B$14:$B$20,1,FALSE))=TRUE,"","○"))</f>
        <v/>
      </c>
      <c r="K7" s="36" t="str">
        <f>IF($B7="","",IF(ISERROR(VLOOKUP($A7,WT!$B$14:$B$20,1,FALSE))=TRUE,"","○"))</f>
        <v/>
      </c>
      <c r="L7" s="88" t="str">
        <f>IF($B7="","",IF(ISERROR(VLOOKUP($A7,OBT!$B$14:$B$22,1,FALSE)=TRUE),"","○"))</f>
        <v/>
      </c>
      <c r="M7" s="86" t="str">
        <f>IF($B7="","",IF(ISERROR(VLOOKUP($A7,OGT!$B$14:$B$22,1,FALSE)=TRUE),"","○"))</f>
        <v/>
      </c>
      <c r="N7" s="88" t="str">
        <f>IF($B7="","",IF(ISERROR(VLOOKUP($A7,HBT!$B$14:$B$22,1,FALSE)=TRUE),"","○"))</f>
        <v/>
      </c>
      <c r="O7" s="59" t="str">
        <f>IF($B7="","",IF(ISERROR(VLOOKUP($A7,MS!$B$11:$B$26,1,FALSE))=TRUE,"","○"))</f>
        <v/>
      </c>
      <c r="P7" s="45" t="str">
        <f>IF($B7="","",IF(ISERROR(VLOOKUP($A7,MD!$B$11:$B$34,1,FALSE))=TRUE,"","○"))</f>
        <v/>
      </c>
      <c r="Q7" s="44" t="str">
        <f>IF($B7="","",IF(ISERROR(VLOOKUP($A7,'30MS'!$B$11:$B$26,1,FALSE))=TRUE,"","○"))</f>
        <v/>
      </c>
      <c r="R7" s="45" t="str">
        <f>IF($B7="","",IF(ISERROR(VLOOKUP($A7,'30MD'!$B$11:$B$34,1,FALSE))=TRUE,"","○"))</f>
        <v/>
      </c>
      <c r="S7" s="44" t="str">
        <f>IF($B7="","",IF(ISERROR(VLOOKUP($A7,'40MS'!$B$11:$B$26,1,FALSE))=TRUE,"","○"))</f>
        <v/>
      </c>
      <c r="T7" s="45" t="str">
        <f>IF($B7="","",IF(ISERROR(VLOOKUP($A7,'40MD'!$B$11:$B$34,1,FALSE))=TRUE,"","○"))</f>
        <v/>
      </c>
      <c r="U7" s="44" t="str">
        <f>IF($B7="","",IF(ISERROR(VLOOKUP($A7,'50MS'!$B$11:$B$26,1,FALSE))=TRUE,"","○"))</f>
        <v/>
      </c>
      <c r="V7" s="45" t="str">
        <f>IF($B7="","",IF(ISERROR(VLOOKUP($A7,'50MD'!$B$11:$B$34,1,FALSE))=TRUE,"","○"))</f>
        <v/>
      </c>
      <c r="W7" s="44" t="str">
        <f>IF($B7="","",IF(ISERROR(VLOOKUP($A7,'60MS'!$B$11:$B$26,1,FALSE))=TRUE,"","○"))</f>
        <v/>
      </c>
      <c r="X7" s="45" t="str">
        <f>IF($B7="","",IF(ISERROR(VLOOKUP($A7,'60MD'!$B$11:$B$34,1,FALSE))=TRUE,"","○"))</f>
        <v/>
      </c>
      <c r="Y7" s="46" t="str">
        <f>IF($B7="","",IF(ISERROR(VLOOKUP($A7,'65MS'!$B$11:$B$26,1,FALSE))=TRUE,"","○"))</f>
        <v/>
      </c>
      <c r="Z7" s="45" t="str">
        <f>IF($B7="","",IF(ISERROR(VLOOKUP($A7,'65MD'!$B$11:$B$34,1,FALSE))=TRUE,"","○"))</f>
        <v/>
      </c>
      <c r="AA7" s="44" t="str">
        <f>IF($B7="","",IF(ISERROR(VLOOKUP($A7,'70MS'!$B$11:$B$26,1,FALSE))=TRUE,"","○"))</f>
        <v/>
      </c>
      <c r="AB7" s="45" t="str">
        <f>IF($B7="","",IF(ISERROR(VLOOKUP($A7,'70MD'!$B$11:$B$34,1,FALSE))=TRUE,"","○"))</f>
        <v/>
      </c>
      <c r="AC7" s="44" t="str">
        <f>IF($B7="","",IF(ISERROR(VLOOKUP($A7,WS!$B$11:$B$26,1,FALSE))=TRUE,"","○"))</f>
        <v/>
      </c>
      <c r="AD7" s="45" t="str">
        <f>IF($B7="","",IF(ISERROR(VLOOKUP($A7,WD!$B$11:$B$34,1,FALSE))=TRUE,"","○"))</f>
        <v/>
      </c>
      <c r="AE7" s="44" t="str">
        <f>IF($B7="","",IF(ISERROR(VLOOKUP($A7,'30WS'!$B$11:$B$26,1,FALSE))=TRUE,"","○"))</f>
        <v/>
      </c>
      <c r="AF7" s="45" t="str">
        <f>IF($B7="","",IF(ISERROR(VLOOKUP($A7,'30WD'!$B$11:$B$34,1,FALSE))=TRUE,"","○"))</f>
        <v/>
      </c>
      <c r="AG7" s="46" t="str">
        <f>IF($B7="","",IF(ISERROR(VLOOKUP($A7,'40WS'!$B$11:$B$26,1,FALSE))=TRUE,"","○"))</f>
        <v/>
      </c>
      <c r="AH7" s="45" t="str">
        <f>IF($B7="","",IF(ISERROR(VLOOKUP($A7,'40WD'!$B$11:$B$34,1,FALSE))=TRUE,"","○"))</f>
        <v/>
      </c>
      <c r="AI7" s="44" t="str">
        <f>IF($B7="","",IF(ISERROR(VLOOKUP($A7,'50WS'!$B$11:$B$26,1,FALSE))=TRUE,"","○"))</f>
        <v/>
      </c>
      <c r="AJ7" s="45" t="str">
        <f>IF($B7="","",IF(ISERROR(VLOOKUP($A7,'50WD'!$B$11:$B$34,1,FALSE))=TRUE,"","○"))</f>
        <v/>
      </c>
      <c r="AK7" s="46" t="str">
        <f>IF($B7="","",IF(ISERROR(VLOOKUP($A7,'55WS'!$B$11:$B$26,1,FALSE))=TRUE,"","○"))</f>
        <v/>
      </c>
      <c r="AL7" s="47" t="str">
        <f>IF($B7="","",IF(ISERROR(VLOOKUP($A7,'55WD'!$B$11:$B$34,1,FALSE))=TRUE,"","○"))</f>
        <v/>
      </c>
      <c r="AM7" s="19" t="str">
        <f>IF(VLOOKUP($A7,選手名簿!$A$9:$M$58,2)&lt;&gt;"",IF(COUNTA($F7:$F7)&gt;=0,IF(COUNTIF($G7:$AL7,"○")&lt;1,1,""),""),"")</f>
        <v/>
      </c>
    </row>
    <row r="8" spans="1:39" ht="15" customHeight="1" x14ac:dyDescent="0.15">
      <c r="A8" s="41">
        <v>3</v>
      </c>
      <c r="B8" s="42" t="str">
        <f>IF($A8="","",IF(VLOOKUP($A8,選手名簿!$A$9:$M$58,2)="","",VLOOKUP($A8,選手名簿!$A$9:$M$58,2)))</f>
        <v/>
      </c>
      <c r="C8" s="43" t="str">
        <f>IF($A8="","",IF(VLOOKUP($A8,選手名簿!$A$9:$M$58,3)="","",VLOOKUP($A8,選手名簿!$A$9:$M$58,3)))</f>
        <v/>
      </c>
      <c r="D8" s="141" t="str">
        <f>IF($A8="","",IF(VLOOKUP($A8,選手名簿!$A$9:$M$58,4)="","",VLOOKUP($A8,選手名簿!$A$9:$M$58,4)))</f>
        <v/>
      </c>
      <c r="E8" s="142" t="str">
        <f>IF($A8="","",IF(VLOOKUP($A8,選手名簿!$A$9:$M$58,5)="","",VLOOKUP($A8,選手名簿!$A$9:$M$58,5)))</f>
        <v/>
      </c>
      <c r="F8" s="75"/>
      <c r="G8" s="12"/>
      <c r="H8" s="13"/>
      <c r="I8" s="13"/>
      <c r="J8" s="35" t="str">
        <f>IF($B8="","",IF(ISERROR(VLOOKUP($A8,MT!$B$14:$B$20,1,FALSE))=TRUE,"","○"))</f>
        <v/>
      </c>
      <c r="K8" s="36" t="str">
        <f>IF($B8="","",IF(ISERROR(VLOOKUP($A8,WT!$B$14:$B$20,1,FALSE))=TRUE,"","○"))</f>
        <v/>
      </c>
      <c r="L8" s="88" t="str">
        <f>IF($B8="","",IF(ISERROR(VLOOKUP($A8,OBT!$B$14:$B$22,1,FALSE)=TRUE),"","○"))</f>
        <v/>
      </c>
      <c r="M8" s="86" t="str">
        <f>IF($B8="","",IF(ISERROR(VLOOKUP($A8,OGT!$B$14:$B$22,1,FALSE)=TRUE),"","○"))</f>
        <v/>
      </c>
      <c r="N8" s="88" t="str">
        <f>IF($B8="","",IF(ISERROR(VLOOKUP($A8,HBT!$B$14:$B$22,1,FALSE)=TRUE),"","○"))</f>
        <v/>
      </c>
      <c r="O8" s="59" t="str">
        <f>IF($B8="","",IF(ISERROR(VLOOKUP($A8,MS!$B$11:$B$26,1,FALSE))=TRUE,"","○"))</f>
        <v/>
      </c>
      <c r="P8" s="45" t="str">
        <f>IF($B8="","",IF(ISERROR(VLOOKUP($A8,MD!$B$11:$B$34,1,FALSE))=TRUE,"","○"))</f>
        <v/>
      </c>
      <c r="Q8" s="44" t="str">
        <f>IF($B8="","",IF(ISERROR(VLOOKUP($A8,'30MS'!$B$11:$B$26,1,FALSE))=TRUE,"","○"))</f>
        <v/>
      </c>
      <c r="R8" s="45" t="str">
        <f>IF($B8="","",IF(ISERROR(VLOOKUP($A8,'30MD'!$B$11:$B$34,1,FALSE))=TRUE,"","○"))</f>
        <v/>
      </c>
      <c r="S8" s="44" t="str">
        <f>IF($B8="","",IF(ISERROR(VLOOKUP($A8,'40MS'!$B$11:$B$26,1,FALSE))=TRUE,"","○"))</f>
        <v/>
      </c>
      <c r="T8" s="45" t="str">
        <f>IF($B8="","",IF(ISERROR(VLOOKUP($A8,'40MD'!$B$11:$B$34,1,FALSE))=TRUE,"","○"))</f>
        <v/>
      </c>
      <c r="U8" s="44" t="str">
        <f>IF($B8="","",IF(ISERROR(VLOOKUP($A8,'50MS'!$B$11:$B$26,1,FALSE))=TRUE,"","○"))</f>
        <v/>
      </c>
      <c r="V8" s="45" t="str">
        <f>IF($B8="","",IF(ISERROR(VLOOKUP($A8,'50MD'!$B$11:$B$34,1,FALSE))=TRUE,"","○"))</f>
        <v/>
      </c>
      <c r="W8" s="44" t="str">
        <f>IF($B8="","",IF(ISERROR(VLOOKUP($A8,'60MS'!$B$11:$B$26,1,FALSE))=TRUE,"","○"))</f>
        <v/>
      </c>
      <c r="X8" s="45" t="str">
        <f>IF($B8="","",IF(ISERROR(VLOOKUP($A8,'60MD'!$B$11:$B$34,1,FALSE))=TRUE,"","○"))</f>
        <v/>
      </c>
      <c r="Y8" s="46" t="str">
        <f>IF($B8="","",IF(ISERROR(VLOOKUP($A8,'65MS'!$B$11:$B$26,1,FALSE))=TRUE,"","○"))</f>
        <v/>
      </c>
      <c r="Z8" s="45" t="str">
        <f>IF($B8="","",IF(ISERROR(VLOOKUP($A8,'65MD'!$B$11:$B$34,1,FALSE))=TRUE,"","○"))</f>
        <v/>
      </c>
      <c r="AA8" s="44" t="str">
        <f>IF($B8="","",IF(ISERROR(VLOOKUP($A8,'70MS'!$B$11:$B$26,1,FALSE))=TRUE,"","○"))</f>
        <v/>
      </c>
      <c r="AB8" s="45" t="str">
        <f>IF($B8="","",IF(ISERROR(VLOOKUP($A8,'70MD'!$B$11:$B$34,1,FALSE))=TRUE,"","○"))</f>
        <v/>
      </c>
      <c r="AC8" s="44" t="str">
        <f>IF($B8="","",IF(ISERROR(VLOOKUP($A8,WS!$B$11:$B$26,1,FALSE))=TRUE,"","○"))</f>
        <v/>
      </c>
      <c r="AD8" s="45" t="str">
        <f>IF($B8="","",IF(ISERROR(VLOOKUP($A8,WD!$B$11:$B$34,1,FALSE))=TRUE,"","○"))</f>
        <v/>
      </c>
      <c r="AE8" s="44" t="str">
        <f>IF($B8="","",IF(ISERROR(VLOOKUP($A8,'30WS'!$B$11:$B$26,1,FALSE))=TRUE,"","○"))</f>
        <v/>
      </c>
      <c r="AF8" s="45" t="str">
        <f>IF($B8="","",IF(ISERROR(VLOOKUP($A8,'30WD'!$B$11:$B$34,1,FALSE))=TRUE,"","○"))</f>
        <v/>
      </c>
      <c r="AG8" s="46" t="str">
        <f>IF($B8="","",IF(ISERROR(VLOOKUP($A8,'40WS'!$B$11:$B$26,1,FALSE))=TRUE,"","○"))</f>
        <v/>
      </c>
      <c r="AH8" s="45" t="str">
        <f>IF($B8="","",IF(ISERROR(VLOOKUP($A8,'40WD'!$B$11:$B$34,1,FALSE))=TRUE,"","○"))</f>
        <v/>
      </c>
      <c r="AI8" s="44" t="str">
        <f>IF($B8="","",IF(ISERROR(VLOOKUP($A8,'50WS'!$B$11:$B$26,1,FALSE))=TRUE,"","○"))</f>
        <v/>
      </c>
      <c r="AJ8" s="45" t="str">
        <f>IF($B8="","",IF(ISERROR(VLOOKUP($A8,'50WD'!$B$11:$B$34,1,FALSE))=TRUE,"","○"))</f>
        <v/>
      </c>
      <c r="AK8" s="46" t="str">
        <f>IF($B8="","",IF(ISERROR(VLOOKUP($A8,'55WS'!$B$11:$B$26,1,FALSE))=TRUE,"","○"))</f>
        <v/>
      </c>
      <c r="AL8" s="47" t="str">
        <f>IF($B8="","",IF(ISERROR(VLOOKUP($A8,'55WD'!$B$11:$B$34,1,FALSE))=TRUE,"","○"))</f>
        <v/>
      </c>
      <c r="AM8" s="19" t="str">
        <f>IF(VLOOKUP($A8,選手名簿!$A$9:$M$58,2)&lt;&gt;"",IF(COUNTA($F8:$F8)&gt;=0,IF(COUNTIF($G8:$AL8,"○")&lt;1,1,""),""),"")</f>
        <v/>
      </c>
    </row>
    <row r="9" spans="1:39" ht="15" customHeight="1" x14ac:dyDescent="0.15">
      <c r="A9" s="41">
        <v>4</v>
      </c>
      <c r="B9" s="42" t="str">
        <f>IF($A9="","",IF(VLOOKUP($A9,選手名簿!$A$9:$M$58,2)="","",VLOOKUP($A9,選手名簿!$A$9:$M$58,2)))</f>
        <v/>
      </c>
      <c r="C9" s="43" t="str">
        <f>IF($A9="","",IF(VLOOKUP($A9,選手名簿!$A$9:$M$58,3)="","",VLOOKUP($A9,選手名簿!$A$9:$M$58,3)))</f>
        <v/>
      </c>
      <c r="D9" s="141" t="str">
        <f>IF($A9="","",IF(VLOOKUP($A9,選手名簿!$A$9:$M$58,4)="","",VLOOKUP($A9,選手名簿!$A$9:$M$58,4)))</f>
        <v/>
      </c>
      <c r="E9" s="142" t="str">
        <f>IF($A9="","",IF(VLOOKUP($A9,選手名簿!$A$9:$M$58,5)="","",VLOOKUP($A9,選手名簿!$A$9:$M$58,5)))</f>
        <v/>
      </c>
      <c r="F9" s="75"/>
      <c r="G9" s="12"/>
      <c r="H9" s="13"/>
      <c r="I9" s="13"/>
      <c r="J9" s="35" t="str">
        <f>IF($B9="","",IF(ISERROR(VLOOKUP($A9,MT!$B$14:$B$20,1,FALSE))=TRUE,"","○"))</f>
        <v/>
      </c>
      <c r="K9" s="36" t="str">
        <f>IF($B9="","",IF(ISERROR(VLOOKUP($A9,WT!$B$14:$B$20,1,FALSE))=TRUE,"","○"))</f>
        <v/>
      </c>
      <c r="L9" s="88" t="str">
        <f>IF($B9="","",IF(ISERROR(VLOOKUP($A9,OBT!$B$14:$B$22,1,FALSE)=TRUE),"","○"))</f>
        <v/>
      </c>
      <c r="M9" s="86" t="str">
        <f>IF($B9="","",IF(ISERROR(VLOOKUP($A9,OGT!$B$14:$B$22,1,FALSE)=TRUE),"","○"))</f>
        <v/>
      </c>
      <c r="N9" s="88" t="str">
        <f>IF($B9="","",IF(ISERROR(VLOOKUP($A9,HBT!$B$14:$B$22,1,FALSE)=TRUE),"","○"))</f>
        <v/>
      </c>
      <c r="O9" s="59" t="str">
        <f>IF($B9="","",IF(ISERROR(VLOOKUP($A9,MS!$B$11:$B$26,1,FALSE))=TRUE,"","○"))</f>
        <v/>
      </c>
      <c r="P9" s="61" t="str">
        <f>IF($B9="","",IF(ISERROR(VLOOKUP($A9,MD!$B$11:$B$34,1,FALSE))=TRUE,"","○"))</f>
        <v/>
      </c>
      <c r="Q9" s="46" t="str">
        <f>IF($B9="","",IF(ISERROR(VLOOKUP($A9,'30MS'!$B$11:$B$26,1,FALSE))=TRUE,"","○"))</f>
        <v/>
      </c>
      <c r="R9" s="45" t="str">
        <f>IF($B9="","",IF(ISERROR(VLOOKUP($A9,'30MD'!$B$11:$B$34,1,FALSE))=TRUE,"","○"))</f>
        <v/>
      </c>
      <c r="S9" s="44" t="str">
        <f>IF($B9="","",IF(ISERROR(VLOOKUP($A9,'40MS'!$B$11:$B$26,1,FALSE))=TRUE,"","○"))</f>
        <v/>
      </c>
      <c r="T9" s="45" t="str">
        <f>IF($B9="","",IF(ISERROR(VLOOKUP($A9,'40MD'!$B$11:$B$34,1,FALSE))=TRUE,"","○"))</f>
        <v/>
      </c>
      <c r="U9" s="44" t="str">
        <f>IF($B9="","",IF(ISERROR(VLOOKUP($A9,'50MS'!$B$11:$B$26,1,FALSE))=TRUE,"","○"))</f>
        <v/>
      </c>
      <c r="V9" s="45" t="str">
        <f>IF($B9="","",IF(ISERROR(VLOOKUP($A9,'50MD'!$B$11:$B$34,1,FALSE))=TRUE,"","○"))</f>
        <v/>
      </c>
      <c r="W9" s="44" t="str">
        <f>IF($B9="","",IF(ISERROR(VLOOKUP($A9,'60MS'!$B$11:$B$26,1,FALSE))=TRUE,"","○"))</f>
        <v/>
      </c>
      <c r="X9" s="45" t="str">
        <f>IF($B9="","",IF(ISERROR(VLOOKUP($A9,'60MD'!$B$11:$B$34,1,FALSE))=TRUE,"","○"))</f>
        <v/>
      </c>
      <c r="Y9" s="46" t="str">
        <f>IF($B9="","",IF(ISERROR(VLOOKUP($A9,'65MS'!$B$11:$B$26,1,FALSE))=TRUE,"","○"))</f>
        <v/>
      </c>
      <c r="Z9" s="45" t="str">
        <f>IF($B9="","",IF(ISERROR(VLOOKUP($A9,'65MD'!$B$11:$B$34,1,FALSE))=TRUE,"","○"))</f>
        <v/>
      </c>
      <c r="AA9" s="44" t="str">
        <f>IF($B9="","",IF(ISERROR(VLOOKUP($A9,'70MS'!$B$11:$B$26,1,FALSE))=TRUE,"","○"))</f>
        <v/>
      </c>
      <c r="AB9" s="45" t="str">
        <f>IF($B9="","",IF(ISERROR(VLOOKUP($A9,'70MD'!$B$11:$B$34,1,FALSE))=TRUE,"","○"))</f>
        <v/>
      </c>
      <c r="AC9" s="44" t="str">
        <f>IF($B9="","",IF(ISERROR(VLOOKUP($A9,WS!$B$11:$B$26,1,FALSE))=TRUE,"","○"))</f>
        <v/>
      </c>
      <c r="AD9" s="45" t="str">
        <f>IF($B9="","",IF(ISERROR(VLOOKUP($A9,WD!$B$11:$B$34,1,FALSE))=TRUE,"","○"))</f>
        <v/>
      </c>
      <c r="AE9" s="44" t="str">
        <f>IF($B9="","",IF(ISERROR(VLOOKUP($A9,'30WS'!$B$11:$B$26,1,FALSE))=TRUE,"","○"))</f>
        <v/>
      </c>
      <c r="AF9" s="45" t="str">
        <f>IF($B9="","",IF(ISERROR(VLOOKUP($A9,'30WD'!$B$11:$B$34,1,FALSE))=TRUE,"","○"))</f>
        <v/>
      </c>
      <c r="AG9" s="46" t="str">
        <f>IF($B9="","",IF(ISERROR(VLOOKUP($A9,'40WS'!$B$11:$B$26,1,FALSE))=TRUE,"","○"))</f>
        <v/>
      </c>
      <c r="AH9" s="45" t="str">
        <f>IF($B9="","",IF(ISERROR(VLOOKUP($A9,'40WD'!$B$11:$B$34,1,FALSE))=TRUE,"","○"))</f>
        <v/>
      </c>
      <c r="AI9" s="44" t="str">
        <f>IF($B9="","",IF(ISERROR(VLOOKUP($A9,'50WS'!$B$11:$B$26,1,FALSE))=TRUE,"","○"))</f>
        <v/>
      </c>
      <c r="AJ9" s="45" t="str">
        <f>IF($B9="","",IF(ISERROR(VLOOKUP($A9,'50WD'!$B$11:$B$34,1,FALSE))=TRUE,"","○"))</f>
        <v/>
      </c>
      <c r="AK9" s="46" t="str">
        <f>IF($B9="","",IF(ISERROR(VLOOKUP($A9,'55WS'!$B$11:$B$26,1,FALSE))=TRUE,"","○"))</f>
        <v/>
      </c>
      <c r="AL9" s="47" t="str">
        <f>IF($B9="","",IF(ISERROR(VLOOKUP($A9,'55WD'!$B$11:$B$34,1,FALSE))=TRUE,"","○"))</f>
        <v/>
      </c>
      <c r="AM9" s="19" t="str">
        <f>IF(VLOOKUP($A9,選手名簿!$A$9:$M$58,2)&lt;&gt;"",IF(COUNTA($F9:$F9)&gt;=0,IF(COUNTIF($G9:$AL9,"○")&lt;1,1,""),""),"")</f>
        <v/>
      </c>
    </row>
    <row r="10" spans="1:39" ht="15" customHeight="1" x14ac:dyDescent="0.15">
      <c r="A10" s="41">
        <v>5</v>
      </c>
      <c r="B10" s="42" t="str">
        <f>IF($A10="","",IF(VLOOKUP($A10,選手名簿!$A$9:$M$58,2)="","",VLOOKUP($A10,選手名簿!$A$9:$M$58,2)))</f>
        <v/>
      </c>
      <c r="C10" s="43" t="str">
        <f>IF($A10="","",IF(VLOOKUP($A10,選手名簿!$A$9:$M$58,3)="","",VLOOKUP($A10,選手名簿!$A$9:$M$58,3)))</f>
        <v/>
      </c>
      <c r="D10" s="141" t="str">
        <f>IF($A10="","",IF(VLOOKUP($A10,選手名簿!$A$9:$M$58,4)="","",VLOOKUP($A10,選手名簿!$A$9:$M$58,4)))</f>
        <v/>
      </c>
      <c r="E10" s="142" t="str">
        <f>IF($A10="","",IF(VLOOKUP($A10,選手名簿!$A$9:$M$58,5)="","",VLOOKUP($A10,選手名簿!$A$9:$M$58,5)))</f>
        <v/>
      </c>
      <c r="F10" s="75"/>
      <c r="G10" s="12"/>
      <c r="H10" s="13"/>
      <c r="I10" s="13"/>
      <c r="J10" s="35" t="str">
        <f>IF($B10="","",IF(ISERROR(VLOOKUP($A10,MT!$B$14:$B$20,1,FALSE))=TRUE,"","○"))</f>
        <v/>
      </c>
      <c r="K10" s="36" t="str">
        <f>IF($B10="","",IF(ISERROR(VLOOKUP($A10,WT!$B$14:$B$20,1,FALSE))=TRUE,"","○"))</f>
        <v/>
      </c>
      <c r="L10" s="88" t="str">
        <f>IF($B10="","",IF(ISERROR(VLOOKUP($A10,OBT!$B$14:$B$22,1,FALSE)=TRUE),"","○"))</f>
        <v/>
      </c>
      <c r="M10" s="86" t="str">
        <f>IF($B10="","",IF(ISERROR(VLOOKUP($A10,OGT!$B$14:$B$22,1,FALSE)=TRUE),"","○"))</f>
        <v/>
      </c>
      <c r="N10" s="88" t="str">
        <f>IF($B10="","",IF(ISERROR(VLOOKUP($A10,HBT!$B$14:$B$22,1,FALSE)=TRUE),"","○"))</f>
        <v/>
      </c>
      <c r="O10" s="59" t="str">
        <f>IF($B10="","",IF(ISERROR(VLOOKUP($A10,MS!$B$11:$B$26,1,FALSE))=TRUE,"","○"))</f>
        <v/>
      </c>
      <c r="P10" s="45" t="str">
        <f>IF($B10="","",IF(ISERROR(VLOOKUP($A10,MD!$B$11:$B$34,1,FALSE))=TRUE,"","○"))</f>
        <v/>
      </c>
      <c r="Q10" s="44" t="str">
        <f>IF($B10="","",IF(ISERROR(VLOOKUP($A10,'30MS'!$B$11:$B$26,1,FALSE))=TRUE,"","○"))</f>
        <v/>
      </c>
      <c r="R10" s="45" t="str">
        <f>IF($B10="","",IF(ISERROR(VLOOKUP($A10,'30MD'!$B$11:$B$34,1,FALSE))=TRUE,"","○"))</f>
        <v/>
      </c>
      <c r="S10" s="44" t="str">
        <f>IF($B10="","",IF(ISERROR(VLOOKUP($A10,'40MS'!$B$11:$B$26,1,FALSE))=TRUE,"","○"))</f>
        <v/>
      </c>
      <c r="T10" s="45" t="str">
        <f>IF($B10="","",IF(ISERROR(VLOOKUP($A10,'40MD'!$B$11:$B$34,1,FALSE))=TRUE,"","○"))</f>
        <v/>
      </c>
      <c r="U10" s="44" t="str">
        <f>IF($B10="","",IF(ISERROR(VLOOKUP($A10,'50MS'!$B$11:$B$26,1,FALSE))=TRUE,"","○"))</f>
        <v/>
      </c>
      <c r="V10" s="45" t="str">
        <f>IF($B10="","",IF(ISERROR(VLOOKUP($A10,'50MD'!$B$11:$B$34,1,FALSE))=TRUE,"","○"))</f>
        <v/>
      </c>
      <c r="W10" s="44" t="str">
        <f>IF($B10="","",IF(ISERROR(VLOOKUP($A10,'60MS'!$B$11:$B$26,1,FALSE))=TRUE,"","○"))</f>
        <v/>
      </c>
      <c r="X10" s="45" t="str">
        <f>IF($B10="","",IF(ISERROR(VLOOKUP($A10,'60MD'!$B$11:$B$34,1,FALSE))=TRUE,"","○"))</f>
        <v/>
      </c>
      <c r="Y10" s="46" t="str">
        <f>IF($B10="","",IF(ISERROR(VLOOKUP($A10,'65MS'!$B$11:$B$26,1,FALSE))=TRUE,"","○"))</f>
        <v/>
      </c>
      <c r="Z10" s="45" t="str">
        <f>IF($B10="","",IF(ISERROR(VLOOKUP($A10,'65MD'!$B$11:$B$34,1,FALSE))=TRUE,"","○"))</f>
        <v/>
      </c>
      <c r="AA10" s="44" t="str">
        <f>IF($B10="","",IF(ISERROR(VLOOKUP($A10,'70MS'!$B$11:$B$26,1,FALSE))=TRUE,"","○"))</f>
        <v/>
      </c>
      <c r="AB10" s="45" t="str">
        <f>IF($B10="","",IF(ISERROR(VLOOKUP($A10,'70MD'!$B$11:$B$34,1,FALSE))=TRUE,"","○"))</f>
        <v/>
      </c>
      <c r="AC10" s="44" t="str">
        <f>IF($B10="","",IF(ISERROR(VLOOKUP($A10,WS!$B$11:$B$26,1,FALSE))=TRUE,"","○"))</f>
        <v/>
      </c>
      <c r="AD10" s="45" t="str">
        <f>IF($B10="","",IF(ISERROR(VLOOKUP($A10,WD!$B$11:$B$34,1,FALSE))=TRUE,"","○"))</f>
        <v/>
      </c>
      <c r="AE10" s="44" t="str">
        <f>IF($B10="","",IF(ISERROR(VLOOKUP($A10,'30WS'!$B$11:$B$26,1,FALSE))=TRUE,"","○"))</f>
        <v/>
      </c>
      <c r="AF10" s="45" t="str">
        <f>IF($B10="","",IF(ISERROR(VLOOKUP($A10,'30WD'!$B$11:$B$34,1,FALSE))=TRUE,"","○"))</f>
        <v/>
      </c>
      <c r="AG10" s="46" t="str">
        <f>IF($B10="","",IF(ISERROR(VLOOKUP($A10,'40WS'!$B$11:$B$26,1,FALSE))=TRUE,"","○"))</f>
        <v/>
      </c>
      <c r="AH10" s="45" t="str">
        <f>IF($B10="","",IF(ISERROR(VLOOKUP($A10,'40WD'!$B$11:$B$34,1,FALSE))=TRUE,"","○"))</f>
        <v/>
      </c>
      <c r="AI10" s="44" t="str">
        <f>IF($B10="","",IF(ISERROR(VLOOKUP($A10,'50WS'!$B$11:$B$26,1,FALSE))=TRUE,"","○"))</f>
        <v/>
      </c>
      <c r="AJ10" s="45" t="str">
        <f>IF($B10="","",IF(ISERROR(VLOOKUP($A10,'50WD'!$B$11:$B$34,1,FALSE))=TRUE,"","○"))</f>
        <v/>
      </c>
      <c r="AK10" s="46" t="str">
        <f>IF($B10="","",IF(ISERROR(VLOOKUP($A10,'55WS'!$B$11:$B$26,1,FALSE))=TRUE,"","○"))</f>
        <v/>
      </c>
      <c r="AL10" s="47" t="str">
        <f>IF($B10="","",IF(ISERROR(VLOOKUP($A10,'55WD'!$B$11:$B$34,1,FALSE))=TRUE,"","○"))</f>
        <v/>
      </c>
      <c r="AM10" s="19" t="str">
        <f>IF(VLOOKUP($A10,選手名簿!$A$9:$M$58,2)&lt;&gt;"",IF(COUNTA($F10:$F10)&gt;=0,IF(COUNTIF($G10:$AL10,"○")&lt;1,1,""),""),"")</f>
        <v/>
      </c>
    </row>
    <row r="11" spans="1:39" ht="15" customHeight="1" x14ac:dyDescent="0.15">
      <c r="A11" s="41">
        <v>6</v>
      </c>
      <c r="B11" s="42" t="str">
        <f>IF($A11="","",IF(VLOOKUP($A11,選手名簿!$A$9:$M$58,2)="","",VLOOKUP($A11,選手名簿!$A$9:$M$58,2)))</f>
        <v/>
      </c>
      <c r="C11" s="43" t="str">
        <f>IF($A11="","",IF(VLOOKUP($A11,選手名簿!$A$9:$M$58,3)="","",VLOOKUP($A11,選手名簿!$A$9:$M$58,3)))</f>
        <v/>
      </c>
      <c r="D11" s="141" t="str">
        <f>IF($A11="","",IF(VLOOKUP($A11,選手名簿!$A$9:$M$58,4)="","",VLOOKUP($A11,選手名簿!$A$9:$M$58,4)))</f>
        <v/>
      </c>
      <c r="E11" s="142" t="str">
        <f>IF($A11="","",IF(VLOOKUP($A11,選手名簿!$A$9:$M$58,5)="","",VLOOKUP($A11,選手名簿!$A$9:$M$58,5)))</f>
        <v/>
      </c>
      <c r="F11" s="75"/>
      <c r="G11" s="12"/>
      <c r="H11" s="13"/>
      <c r="I11" s="13"/>
      <c r="J11" s="35" t="str">
        <f>IF($B11="","",IF(ISERROR(VLOOKUP($A11,MT!$B$14:$B$20,1,FALSE))=TRUE,"","○"))</f>
        <v/>
      </c>
      <c r="K11" s="36" t="str">
        <f>IF($B11="","",IF(ISERROR(VLOOKUP($A11,WT!$B$14:$B$20,1,FALSE))=TRUE,"","○"))</f>
        <v/>
      </c>
      <c r="L11" s="88" t="str">
        <f>IF($B11="","",IF(ISERROR(VLOOKUP($A11,OBT!$B$14:$B$22,1,FALSE)=TRUE),"","○"))</f>
        <v/>
      </c>
      <c r="M11" s="86" t="str">
        <f>IF($B11="","",IF(ISERROR(VLOOKUP($A11,OGT!$B$14:$B$22,1,FALSE)=TRUE),"","○"))</f>
        <v/>
      </c>
      <c r="N11" s="88" t="str">
        <f>IF($B11="","",IF(ISERROR(VLOOKUP($A11,HBT!$B$14:$B$22,1,FALSE)=TRUE),"","○"))</f>
        <v/>
      </c>
      <c r="O11" s="59" t="str">
        <f>IF($B11="","",IF(ISERROR(VLOOKUP($A11,MS!$B$11:$B$26,1,FALSE))=TRUE,"","○"))</f>
        <v/>
      </c>
      <c r="P11" s="45" t="str">
        <f>IF($B11="","",IF(ISERROR(VLOOKUP($A11,MD!$B$11:$B$34,1,FALSE))=TRUE,"","○"))</f>
        <v/>
      </c>
      <c r="Q11" s="44" t="str">
        <f>IF($B11="","",IF(ISERROR(VLOOKUP($A11,'30MS'!$B$11:$B$26,1,FALSE))=TRUE,"","○"))</f>
        <v/>
      </c>
      <c r="R11" s="45" t="str">
        <f>IF($B11="","",IF(ISERROR(VLOOKUP($A11,'30MD'!$B$11:$B$34,1,FALSE))=TRUE,"","○"))</f>
        <v/>
      </c>
      <c r="S11" s="44" t="str">
        <f>IF($B11="","",IF(ISERROR(VLOOKUP($A11,'40MS'!$B$11:$B$26,1,FALSE))=TRUE,"","○"))</f>
        <v/>
      </c>
      <c r="T11" s="45" t="str">
        <f>IF($B11="","",IF(ISERROR(VLOOKUP($A11,'40MD'!$B$11:$B$34,1,FALSE))=TRUE,"","○"))</f>
        <v/>
      </c>
      <c r="U11" s="44" t="str">
        <f>IF($B11="","",IF(ISERROR(VLOOKUP($A11,'50MS'!$B$11:$B$26,1,FALSE))=TRUE,"","○"))</f>
        <v/>
      </c>
      <c r="V11" s="45" t="str">
        <f>IF($B11="","",IF(ISERROR(VLOOKUP($A11,'50MD'!$B$11:$B$34,1,FALSE))=TRUE,"","○"))</f>
        <v/>
      </c>
      <c r="W11" s="44" t="str">
        <f>IF($B11="","",IF(ISERROR(VLOOKUP($A11,'60MS'!$B$11:$B$26,1,FALSE))=TRUE,"","○"))</f>
        <v/>
      </c>
      <c r="X11" s="45" t="str">
        <f>IF($B11="","",IF(ISERROR(VLOOKUP($A11,'60MD'!$B$11:$B$34,1,FALSE))=TRUE,"","○"))</f>
        <v/>
      </c>
      <c r="Y11" s="46" t="str">
        <f>IF($B11="","",IF(ISERROR(VLOOKUP($A11,'65MS'!$B$11:$B$26,1,FALSE))=TRUE,"","○"))</f>
        <v/>
      </c>
      <c r="Z11" s="45" t="str">
        <f>IF($B11="","",IF(ISERROR(VLOOKUP($A11,'65MD'!$B$11:$B$34,1,FALSE))=TRUE,"","○"))</f>
        <v/>
      </c>
      <c r="AA11" s="44" t="str">
        <f>IF($B11="","",IF(ISERROR(VLOOKUP($A11,'70MS'!$B$11:$B$26,1,FALSE))=TRUE,"","○"))</f>
        <v/>
      </c>
      <c r="AB11" s="45" t="str">
        <f>IF($B11="","",IF(ISERROR(VLOOKUP($A11,'70MD'!$B$11:$B$34,1,FALSE))=TRUE,"","○"))</f>
        <v/>
      </c>
      <c r="AC11" s="44" t="str">
        <f>IF($B11="","",IF(ISERROR(VLOOKUP($A11,WS!$B$11:$B$26,1,FALSE))=TRUE,"","○"))</f>
        <v/>
      </c>
      <c r="AD11" s="45" t="str">
        <f>IF($B11="","",IF(ISERROR(VLOOKUP($A11,WD!$B$11:$B$34,1,FALSE))=TRUE,"","○"))</f>
        <v/>
      </c>
      <c r="AE11" s="44" t="str">
        <f>IF($B11="","",IF(ISERROR(VLOOKUP($A11,'30WS'!$B$11:$B$26,1,FALSE))=TRUE,"","○"))</f>
        <v/>
      </c>
      <c r="AF11" s="45" t="str">
        <f>IF($B11="","",IF(ISERROR(VLOOKUP($A11,'30WD'!$B$11:$B$34,1,FALSE))=TRUE,"","○"))</f>
        <v/>
      </c>
      <c r="AG11" s="46" t="str">
        <f>IF($B11="","",IF(ISERROR(VLOOKUP($A11,'40WS'!$B$11:$B$26,1,FALSE))=TRUE,"","○"))</f>
        <v/>
      </c>
      <c r="AH11" s="45" t="str">
        <f>IF($B11="","",IF(ISERROR(VLOOKUP($A11,'40WD'!$B$11:$B$34,1,FALSE))=TRUE,"","○"))</f>
        <v/>
      </c>
      <c r="AI11" s="44" t="str">
        <f>IF($B11="","",IF(ISERROR(VLOOKUP($A11,'50WS'!$B$11:$B$26,1,FALSE))=TRUE,"","○"))</f>
        <v/>
      </c>
      <c r="AJ11" s="45" t="str">
        <f>IF($B11="","",IF(ISERROR(VLOOKUP($A11,'50WD'!$B$11:$B$34,1,FALSE))=TRUE,"","○"))</f>
        <v/>
      </c>
      <c r="AK11" s="46" t="str">
        <f>IF($B11="","",IF(ISERROR(VLOOKUP($A11,'55WS'!$B$11:$B$26,1,FALSE))=TRUE,"","○"))</f>
        <v/>
      </c>
      <c r="AL11" s="47" t="str">
        <f>IF($B11="","",IF(ISERROR(VLOOKUP($A11,'55WD'!$B$11:$B$34,1,FALSE))=TRUE,"","○"))</f>
        <v/>
      </c>
      <c r="AM11" s="19" t="str">
        <f>IF(VLOOKUP($A11,選手名簿!$A$9:$M$58,2)&lt;&gt;"",IF(COUNTA($F11:$F11)&gt;=0,IF(COUNTIF($G11:$AL11,"○")&lt;1,1,""),""),"")</f>
        <v/>
      </c>
    </row>
    <row r="12" spans="1:39" ht="15" customHeight="1" x14ac:dyDescent="0.15">
      <c r="A12" s="41">
        <v>7</v>
      </c>
      <c r="B12" s="42" t="str">
        <f>IF($A12="","",IF(VLOOKUP($A12,選手名簿!$A$9:$M$58,2)="","",VLOOKUP($A12,選手名簿!$A$9:$M$58,2)))</f>
        <v/>
      </c>
      <c r="C12" s="43" t="str">
        <f>IF($A12="","",IF(VLOOKUP($A12,選手名簿!$A$9:$M$58,3)="","",VLOOKUP($A12,選手名簿!$A$9:$M$58,3)))</f>
        <v/>
      </c>
      <c r="D12" s="141" t="str">
        <f>IF($A12="","",IF(VLOOKUP($A12,選手名簿!$A$9:$M$58,4)="","",VLOOKUP($A12,選手名簿!$A$9:$M$58,4)))</f>
        <v/>
      </c>
      <c r="E12" s="142" t="str">
        <f>IF($A12="","",IF(VLOOKUP($A12,選手名簿!$A$9:$M$58,5)="","",VLOOKUP($A12,選手名簿!$A$9:$M$58,5)))</f>
        <v/>
      </c>
      <c r="F12" s="75"/>
      <c r="G12" s="12"/>
      <c r="H12" s="13"/>
      <c r="I12" s="13"/>
      <c r="J12" s="35" t="str">
        <f>IF($B12="","",IF(ISERROR(VLOOKUP($A12,MT!$B$14:$B$20,1,FALSE))=TRUE,"","○"))</f>
        <v/>
      </c>
      <c r="K12" s="36" t="str">
        <f>IF($B12="","",IF(ISERROR(VLOOKUP($A12,WT!$B$14:$B$20,1,FALSE))=TRUE,"","○"))</f>
        <v/>
      </c>
      <c r="L12" s="88" t="str">
        <f>IF($B12="","",IF(ISERROR(VLOOKUP($A12,OBT!$B$14:$B$22,1,FALSE)=TRUE),"","○"))</f>
        <v/>
      </c>
      <c r="M12" s="86" t="str">
        <f>IF($B12="","",IF(ISERROR(VLOOKUP($A12,OGT!$B$14:$B$22,1,FALSE)=TRUE),"","○"))</f>
        <v/>
      </c>
      <c r="N12" s="88" t="str">
        <f>IF($B12="","",IF(ISERROR(VLOOKUP($A12,HBT!$B$14:$B$22,1,FALSE)=TRUE),"","○"))</f>
        <v/>
      </c>
      <c r="O12" s="59" t="str">
        <f>IF($B12="","",IF(ISERROR(VLOOKUP($A12,MS!$B$11:$B$26,1,FALSE))=TRUE,"","○"))</f>
        <v/>
      </c>
      <c r="P12" s="45" t="str">
        <f>IF($B12="","",IF(ISERROR(VLOOKUP($A12,MD!$B$11:$B$34,1,FALSE))=TRUE,"","○"))</f>
        <v/>
      </c>
      <c r="Q12" s="44" t="str">
        <f>IF($B12="","",IF(ISERROR(VLOOKUP($A12,'30MS'!$B$11:$B$26,1,FALSE))=TRUE,"","○"))</f>
        <v/>
      </c>
      <c r="R12" s="45" t="str">
        <f>IF($B12="","",IF(ISERROR(VLOOKUP($A12,'30MD'!$B$11:$B$34,1,FALSE))=TRUE,"","○"))</f>
        <v/>
      </c>
      <c r="S12" s="44" t="str">
        <f>IF($B12="","",IF(ISERROR(VLOOKUP($A12,'40MS'!$B$11:$B$26,1,FALSE))=TRUE,"","○"))</f>
        <v/>
      </c>
      <c r="T12" s="45" t="str">
        <f>IF($B12="","",IF(ISERROR(VLOOKUP($A12,'40MD'!$B$11:$B$34,1,FALSE))=TRUE,"","○"))</f>
        <v/>
      </c>
      <c r="U12" s="44" t="str">
        <f>IF($B12="","",IF(ISERROR(VLOOKUP($A12,'50MS'!$B$11:$B$26,1,FALSE))=TRUE,"","○"))</f>
        <v/>
      </c>
      <c r="V12" s="45" t="str">
        <f>IF($B12="","",IF(ISERROR(VLOOKUP($A12,'50MD'!$B$11:$B$34,1,FALSE))=TRUE,"","○"))</f>
        <v/>
      </c>
      <c r="W12" s="44" t="str">
        <f>IF($B12="","",IF(ISERROR(VLOOKUP($A12,'60MS'!$B$11:$B$26,1,FALSE))=TRUE,"","○"))</f>
        <v/>
      </c>
      <c r="X12" s="45" t="str">
        <f>IF($B12="","",IF(ISERROR(VLOOKUP($A12,'60MD'!$B$11:$B$34,1,FALSE))=TRUE,"","○"))</f>
        <v/>
      </c>
      <c r="Y12" s="46" t="str">
        <f>IF($B12="","",IF(ISERROR(VLOOKUP($A12,'65MS'!$B$11:$B$26,1,FALSE))=TRUE,"","○"))</f>
        <v/>
      </c>
      <c r="Z12" s="45" t="str">
        <f>IF($B12="","",IF(ISERROR(VLOOKUP($A12,'65MD'!$B$11:$B$34,1,FALSE))=TRUE,"","○"))</f>
        <v/>
      </c>
      <c r="AA12" s="44" t="str">
        <f>IF($B12="","",IF(ISERROR(VLOOKUP($A12,'70MS'!$B$11:$B$26,1,FALSE))=TRUE,"","○"))</f>
        <v/>
      </c>
      <c r="AB12" s="45" t="str">
        <f>IF($B12="","",IF(ISERROR(VLOOKUP($A12,'70MD'!$B$11:$B$34,1,FALSE))=TRUE,"","○"))</f>
        <v/>
      </c>
      <c r="AC12" s="44" t="str">
        <f>IF($B12="","",IF(ISERROR(VLOOKUP($A12,WS!$B$11:$B$26,1,FALSE))=TRUE,"","○"))</f>
        <v/>
      </c>
      <c r="AD12" s="45" t="str">
        <f>IF($B12="","",IF(ISERROR(VLOOKUP($A12,WD!$B$11:$B$34,1,FALSE))=TRUE,"","○"))</f>
        <v/>
      </c>
      <c r="AE12" s="44" t="str">
        <f>IF($B12="","",IF(ISERROR(VLOOKUP($A12,'30WS'!$B$11:$B$26,1,FALSE))=TRUE,"","○"))</f>
        <v/>
      </c>
      <c r="AF12" s="45" t="str">
        <f>IF($B12="","",IF(ISERROR(VLOOKUP($A12,'30WD'!$B$11:$B$34,1,FALSE))=TRUE,"","○"))</f>
        <v/>
      </c>
      <c r="AG12" s="46" t="str">
        <f>IF($B12="","",IF(ISERROR(VLOOKUP($A12,'40WS'!$B$11:$B$26,1,FALSE))=TRUE,"","○"))</f>
        <v/>
      </c>
      <c r="AH12" s="45" t="str">
        <f>IF($B12="","",IF(ISERROR(VLOOKUP($A12,'40WD'!$B$11:$B$34,1,FALSE))=TRUE,"","○"))</f>
        <v/>
      </c>
      <c r="AI12" s="44" t="str">
        <f>IF($B12="","",IF(ISERROR(VLOOKUP($A12,'50WS'!$B$11:$B$26,1,FALSE))=TRUE,"","○"))</f>
        <v/>
      </c>
      <c r="AJ12" s="45" t="str">
        <f>IF($B12="","",IF(ISERROR(VLOOKUP($A12,'50WD'!$B$11:$B$34,1,FALSE))=TRUE,"","○"))</f>
        <v/>
      </c>
      <c r="AK12" s="46" t="str">
        <f>IF($B12="","",IF(ISERROR(VLOOKUP($A12,'55WS'!$B$11:$B$26,1,FALSE))=TRUE,"","○"))</f>
        <v/>
      </c>
      <c r="AL12" s="47" t="str">
        <f>IF($B12="","",IF(ISERROR(VLOOKUP($A12,'55WD'!$B$11:$B$34,1,FALSE))=TRUE,"","○"))</f>
        <v/>
      </c>
      <c r="AM12" s="19" t="str">
        <f>IF(VLOOKUP($A12,選手名簿!$A$9:$M$58,2)&lt;&gt;"",IF(COUNTA($F12:$F12)&gt;=0,IF(COUNTIF($G12:$AL12,"○")&lt;1,1,""),""),"")</f>
        <v/>
      </c>
    </row>
    <row r="13" spans="1:39" ht="15" customHeight="1" x14ac:dyDescent="0.15">
      <c r="A13" s="41">
        <v>8</v>
      </c>
      <c r="B13" s="42" t="str">
        <f>IF($A13="","",IF(VLOOKUP($A13,選手名簿!$A$9:$M$58,2)="","",VLOOKUP($A13,選手名簿!$A$9:$M$58,2)))</f>
        <v/>
      </c>
      <c r="C13" s="43" t="str">
        <f>IF($A13="","",IF(VLOOKUP($A13,選手名簿!$A$9:$M$58,3)="","",VLOOKUP($A13,選手名簿!$A$9:$M$58,3)))</f>
        <v/>
      </c>
      <c r="D13" s="141" t="str">
        <f>IF($A13="","",IF(VLOOKUP($A13,選手名簿!$A$9:$M$58,4)="","",VLOOKUP($A13,選手名簿!$A$9:$M$58,4)))</f>
        <v/>
      </c>
      <c r="E13" s="142" t="str">
        <f>IF($A13="","",IF(VLOOKUP($A13,選手名簿!$A$9:$M$58,5)="","",VLOOKUP($A13,選手名簿!$A$9:$M$58,5)))</f>
        <v/>
      </c>
      <c r="F13" s="75"/>
      <c r="G13" s="12"/>
      <c r="H13" s="13"/>
      <c r="I13" s="13"/>
      <c r="J13" s="35" t="str">
        <f>IF($B13="","",IF(ISERROR(VLOOKUP($A13,MT!$B$14:$B$20,1,FALSE))=TRUE,"","○"))</f>
        <v/>
      </c>
      <c r="K13" s="36" t="str">
        <f>IF($B13="","",IF(ISERROR(VLOOKUP($A13,WT!$B$14:$B$20,1,FALSE))=TRUE,"","○"))</f>
        <v/>
      </c>
      <c r="L13" s="88" t="str">
        <f>IF($B13="","",IF(ISERROR(VLOOKUP($A13,OBT!$B$14:$B$22,1,FALSE)=TRUE),"","○"))</f>
        <v/>
      </c>
      <c r="M13" s="86" t="str">
        <f>IF($B13="","",IF(ISERROR(VLOOKUP($A13,OGT!$B$14:$B$22,1,FALSE)=TRUE),"","○"))</f>
        <v/>
      </c>
      <c r="N13" s="88" t="str">
        <f>IF($B13="","",IF(ISERROR(VLOOKUP($A13,HBT!$B$14:$B$22,1,FALSE)=TRUE),"","○"))</f>
        <v/>
      </c>
      <c r="O13" s="59" t="str">
        <f>IF($B13="","",IF(ISERROR(VLOOKUP($A13,MS!$B$11:$B$26,1,FALSE))=TRUE,"","○"))</f>
        <v/>
      </c>
      <c r="P13" s="45" t="str">
        <f>IF($B13="","",IF(ISERROR(VLOOKUP($A13,MD!$B$11:$B$34,1,FALSE))=TRUE,"","○"))</f>
        <v/>
      </c>
      <c r="Q13" s="44" t="str">
        <f>IF($B13="","",IF(ISERROR(VLOOKUP($A13,'30MS'!$B$11:$B$26,1,FALSE))=TRUE,"","○"))</f>
        <v/>
      </c>
      <c r="R13" s="45" t="str">
        <f>IF($B13="","",IF(ISERROR(VLOOKUP($A13,'30MD'!$B$11:$B$34,1,FALSE))=TRUE,"","○"))</f>
        <v/>
      </c>
      <c r="S13" s="44" t="str">
        <f>IF($B13="","",IF(ISERROR(VLOOKUP($A13,'40MS'!$B$11:$B$26,1,FALSE))=TRUE,"","○"))</f>
        <v/>
      </c>
      <c r="T13" s="45" t="str">
        <f>IF($B13="","",IF(ISERROR(VLOOKUP($A13,'40MD'!$B$11:$B$34,1,FALSE))=TRUE,"","○"))</f>
        <v/>
      </c>
      <c r="U13" s="44" t="str">
        <f>IF($B13="","",IF(ISERROR(VLOOKUP($A13,'50MS'!$B$11:$B$26,1,FALSE))=TRUE,"","○"))</f>
        <v/>
      </c>
      <c r="V13" s="45" t="str">
        <f>IF($B13="","",IF(ISERROR(VLOOKUP($A13,'50MD'!$B$11:$B$34,1,FALSE))=TRUE,"","○"))</f>
        <v/>
      </c>
      <c r="W13" s="44" t="str">
        <f>IF($B13="","",IF(ISERROR(VLOOKUP($A13,'60MS'!$B$11:$B$26,1,FALSE))=TRUE,"","○"))</f>
        <v/>
      </c>
      <c r="X13" s="45" t="str">
        <f>IF($B13="","",IF(ISERROR(VLOOKUP($A13,'60MD'!$B$11:$B$34,1,FALSE))=TRUE,"","○"))</f>
        <v/>
      </c>
      <c r="Y13" s="46" t="str">
        <f>IF($B13="","",IF(ISERROR(VLOOKUP($A13,'65MS'!$B$11:$B$26,1,FALSE))=TRUE,"","○"))</f>
        <v/>
      </c>
      <c r="Z13" s="45" t="str">
        <f>IF($B13="","",IF(ISERROR(VLOOKUP($A13,'65MD'!$B$11:$B$34,1,FALSE))=TRUE,"","○"))</f>
        <v/>
      </c>
      <c r="AA13" s="44" t="str">
        <f>IF($B13="","",IF(ISERROR(VLOOKUP($A13,'70MS'!$B$11:$B$26,1,FALSE))=TRUE,"","○"))</f>
        <v/>
      </c>
      <c r="AB13" s="45" t="str">
        <f>IF($B13="","",IF(ISERROR(VLOOKUP($A13,'70MD'!$B$11:$B$34,1,FALSE))=TRUE,"","○"))</f>
        <v/>
      </c>
      <c r="AC13" s="44" t="str">
        <f>IF($B13="","",IF(ISERROR(VLOOKUP($A13,WS!$B$11:$B$26,1,FALSE))=TRUE,"","○"))</f>
        <v/>
      </c>
      <c r="AD13" s="45" t="str">
        <f>IF($B13="","",IF(ISERROR(VLOOKUP($A13,WD!$B$11:$B$34,1,FALSE))=TRUE,"","○"))</f>
        <v/>
      </c>
      <c r="AE13" s="44" t="str">
        <f>IF($B13="","",IF(ISERROR(VLOOKUP($A13,'30WS'!$B$11:$B$26,1,FALSE))=TRUE,"","○"))</f>
        <v/>
      </c>
      <c r="AF13" s="45" t="str">
        <f>IF($B13="","",IF(ISERROR(VLOOKUP($A13,'30WD'!$B$11:$B$34,1,FALSE))=TRUE,"","○"))</f>
        <v/>
      </c>
      <c r="AG13" s="46" t="str">
        <f>IF($B13="","",IF(ISERROR(VLOOKUP($A13,'40WS'!$B$11:$B$26,1,FALSE))=TRUE,"","○"))</f>
        <v/>
      </c>
      <c r="AH13" s="45" t="str">
        <f>IF($B13="","",IF(ISERROR(VLOOKUP($A13,'40WD'!$B$11:$B$34,1,FALSE))=TRUE,"","○"))</f>
        <v/>
      </c>
      <c r="AI13" s="44" t="str">
        <f>IF($B13="","",IF(ISERROR(VLOOKUP($A13,'50WS'!$B$11:$B$26,1,FALSE))=TRUE,"","○"))</f>
        <v/>
      </c>
      <c r="AJ13" s="45" t="str">
        <f>IF($B13="","",IF(ISERROR(VLOOKUP($A13,'50WD'!$B$11:$B$34,1,FALSE))=TRUE,"","○"))</f>
        <v/>
      </c>
      <c r="AK13" s="46" t="str">
        <f>IF($B13="","",IF(ISERROR(VLOOKUP($A13,'55WS'!$B$11:$B$26,1,FALSE))=TRUE,"","○"))</f>
        <v/>
      </c>
      <c r="AL13" s="47" t="str">
        <f>IF($B13="","",IF(ISERROR(VLOOKUP($A13,'55WD'!$B$11:$B$34,1,FALSE))=TRUE,"","○"))</f>
        <v/>
      </c>
      <c r="AM13" s="19" t="str">
        <f>IF(VLOOKUP($A13,選手名簿!$A$9:$M$58,2)&lt;&gt;"",IF(COUNTA($F13:$F13)&gt;=0,IF(COUNTIF($G13:$AL13,"○")&lt;1,1,""),""),"")</f>
        <v/>
      </c>
    </row>
    <row r="14" spans="1:39" ht="15" customHeight="1" x14ac:dyDescent="0.15">
      <c r="A14" s="41">
        <v>9</v>
      </c>
      <c r="B14" s="42" t="str">
        <f>IF($A14="","",IF(VLOOKUP($A14,選手名簿!$A$9:$M$58,2)="","",VLOOKUP($A14,選手名簿!$A$9:$M$58,2)))</f>
        <v/>
      </c>
      <c r="C14" s="43" t="str">
        <f>IF($A14="","",IF(VLOOKUP($A14,選手名簿!$A$9:$M$58,3)="","",VLOOKUP($A14,選手名簿!$A$9:$M$58,3)))</f>
        <v/>
      </c>
      <c r="D14" s="141" t="str">
        <f>IF($A14="","",IF(VLOOKUP($A14,選手名簿!$A$9:$M$58,4)="","",VLOOKUP($A14,選手名簿!$A$9:$M$58,4)))</f>
        <v/>
      </c>
      <c r="E14" s="142" t="str">
        <f>IF($A14="","",IF(VLOOKUP($A14,選手名簿!$A$9:$M$58,5)="","",VLOOKUP($A14,選手名簿!$A$9:$M$58,5)))</f>
        <v/>
      </c>
      <c r="F14" s="75"/>
      <c r="G14" s="12"/>
      <c r="H14" s="13"/>
      <c r="I14" s="13"/>
      <c r="J14" s="35" t="str">
        <f>IF($B14="","",IF(ISERROR(VLOOKUP($A14,MT!$B$14:$B$20,1,FALSE))=TRUE,"","○"))</f>
        <v/>
      </c>
      <c r="K14" s="36" t="str">
        <f>IF($B14="","",IF(ISERROR(VLOOKUP($A14,WT!$B$14:$B$20,1,FALSE))=TRUE,"","○"))</f>
        <v/>
      </c>
      <c r="L14" s="88" t="str">
        <f>IF($B14="","",IF(ISERROR(VLOOKUP($A14,OBT!$B$14:$B$22,1,FALSE)=TRUE),"","○"))</f>
        <v/>
      </c>
      <c r="M14" s="86" t="str">
        <f>IF($B14="","",IF(ISERROR(VLOOKUP($A14,OGT!$B$14:$B$22,1,FALSE)=TRUE),"","○"))</f>
        <v/>
      </c>
      <c r="N14" s="88" t="str">
        <f>IF($B14="","",IF(ISERROR(VLOOKUP($A14,HBT!$B$14:$B$22,1,FALSE)=TRUE),"","○"))</f>
        <v/>
      </c>
      <c r="O14" s="59" t="str">
        <f>IF($B14="","",IF(ISERROR(VLOOKUP($A14,MS!$B$11:$B$26,1,FALSE))=TRUE,"","○"))</f>
        <v/>
      </c>
      <c r="P14" s="45" t="str">
        <f>IF($B14="","",IF(ISERROR(VLOOKUP($A14,MD!$B$11:$B$34,1,FALSE))=TRUE,"","○"))</f>
        <v/>
      </c>
      <c r="Q14" s="44" t="str">
        <f>IF($B14="","",IF(ISERROR(VLOOKUP($A14,'30MS'!$B$11:$B$26,1,FALSE))=TRUE,"","○"))</f>
        <v/>
      </c>
      <c r="R14" s="45" t="str">
        <f>IF($B14="","",IF(ISERROR(VLOOKUP($A14,'30MD'!$B$11:$B$34,1,FALSE))=TRUE,"","○"))</f>
        <v/>
      </c>
      <c r="S14" s="44" t="str">
        <f>IF($B14="","",IF(ISERROR(VLOOKUP($A14,'40MS'!$B$11:$B$26,1,FALSE))=TRUE,"","○"))</f>
        <v/>
      </c>
      <c r="T14" s="45" t="str">
        <f>IF($B14="","",IF(ISERROR(VLOOKUP($A14,'40MD'!$B$11:$B$34,1,FALSE))=TRUE,"","○"))</f>
        <v/>
      </c>
      <c r="U14" s="44" t="str">
        <f>IF($B14="","",IF(ISERROR(VLOOKUP($A14,'50MS'!$B$11:$B$26,1,FALSE))=TRUE,"","○"))</f>
        <v/>
      </c>
      <c r="V14" s="45" t="str">
        <f>IF($B14="","",IF(ISERROR(VLOOKUP($A14,'50MD'!$B$11:$B$34,1,FALSE))=TRUE,"","○"))</f>
        <v/>
      </c>
      <c r="W14" s="44" t="str">
        <f>IF($B14="","",IF(ISERROR(VLOOKUP($A14,'60MS'!$B$11:$B$26,1,FALSE))=TRUE,"","○"))</f>
        <v/>
      </c>
      <c r="X14" s="45" t="str">
        <f>IF($B14="","",IF(ISERROR(VLOOKUP($A14,'60MD'!$B$11:$B$34,1,FALSE))=TRUE,"","○"))</f>
        <v/>
      </c>
      <c r="Y14" s="46" t="str">
        <f>IF($B14="","",IF(ISERROR(VLOOKUP($A14,'65MS'!$B$11:$B$26,1,FALSE))=TRUE,"","○"))</f>
        <v/>
      </c>
      <c r="Z14" s="45" t="str">
        <f>IF($B14="","",IF(ISERROR(VLOOKUP($A14,'65MD'!$B$11:$B$34,1,FALSE))=TRUE,"","○"))</f>
        <v/>
      </c>
      <c r="AA14" s="44" t="str">
        <f>IF($B14="","",IF(ISERROR(VLOOKUP($A14,'70MS'!$B$11:$B$26,1,FALSE))=TRUE,"","○"))</f>
        <v/>
      </c>
      <c r="AB14" s="45" t="str">
        <f>IF($B14="","",IF(ISERROR(VLOOKUP($A14,'70MD'!$B$11:$B$34,1,FALSE))=TRUE,"","○"))</f>
        <v/>
      </c>
      <c r="AC14" s="44" t="str">
        <f>IF($B14="","",IF(ISERROR(VLOOKUP($A14,WS!$B$11:$B$26,1,FALSE))=TRUE,"","○"))</f>
        <v/>
      </c>
      <c r="AD14" s="45" t="str">
        <f>IF($B14="","",IF(ISERROR(VLOOKUP($A14,WD!$B$11:$B$34,1,FALSE))=TRUE,"","○"))</f>
        <v/>
      </c>
      <c r="AE14" s="44" t="str">
        <f>IF($B14="","",IF(ISERROR(VLOOKUP($A14,'30WS'!$B$11:$B$26,1,FALSE))=TRUE,"","○"))</f>
        <v/>
      </c>
      <c r="AF14" s="45" t="str">
        <f>IF($B14="","",IF(ISERROR(VLOOKUP($A14,'30WD'!$B$11:$B$34,1,FALSE))=TRUE,"","○"))</f>
        <v/>
      </c>
      <c r="AG14" s="46" t="str">
        <f>IF($B14="","",IF(ISERROR(VLOOKUP($A14,'40WS'!$B$11:$B$26,1,FALSE))=TRUE,"","○"))</f>
        <v/>
      </c>
      <c r="AH14" s="45" t="str">
        <f>IF($B14="","",IF(ISERROR(VLOOKUP($A14,'40WD'!$B$11:$B$34,1,FALSE))=TRUE,"","○"))</f>
        <v/>
      </c>
      <c r="AI14" s="44" t="str">
        <f>IF($B14="","",IF(ISERROR(VLOOKUP($A14,'50WS'!$B$11:$B$26,1,FALSE))=TRUE,"","○"))</f>
        <v/>
      </c>
      <c r="AJ14" s="45" t="str">
        <f>IF($B14="","",IF(ISERROR(VLOOKUP($A14,'50WD'!$B$11:$B$34,1,FALSE))=TRUE,"","○"))</f>
        <v/>
      </c>
      <c r="AK14" s="46" t="str">
        <f>IF($B14="","",IF(ISERROR(VLOOKUP($A14,'55WS'!$B$11:$B$26,1,FALSE))=TRUE,"","○"))</f>
        <v/>
      </c>
      <c r="AL14" s="47" t="str">
        <f>IF($B14="","",IF(ISERROR(VLOOKUP($A14,'55WD'!$B$11:$B$34,1,FALSE))=TRUE,"","○"))</f>
        <v/>
      </c>
      <c r="AM14" s="19" t="str">
        <f>IF(VLOOKUP($A14,選手名簿!$A$9:$M$58,2)&lt;&gt;"",IF(COUNTA($F14:$F14)&gt;=0,IF(COUNTIF($G14:$AL14,"○")&lt;1,1,""),""),"")</f>
        <v/>
      </c>
    </row>
    <row r="15" spans="1:39" ht="15" customHeight="1" x14ac:dyDescent="0.15">
      <c r="A15" s="41">
        <v>10</v>
      </c>
      <c r="B15" s="42" t="str">
        <f>IF($A15="","",IF(VLOOKUP($A15,選手名簿!$A$9:$M$58,2)="","",VLOOKUP($A15,選手名簿!$A$9:$M$58,2)))</f>
        <v/>
      </c>
      <c r="C15" s="43" t="str">
        <f>IF($A15="","",IF(VLOOKUP($A15,選手名簿!$A$9:$M$58,3)="","",VLOOKUP($A15,選手名簿!$A$9:$M$58,3)))</f>
        <v/>
      </c>
      <c r="D15" s="141" t="str">
        <f>IF($A15="","",IF(VLOOKUP($A15,選手名簿!$A$9:$M$58,4)="","",VLOOKUP($A15,選手名簿!$A$9:$M$58,4)))</f>
        <v/>
      </c>
      <c r="E15" s="142" t="str">
        <f>IF($A15="","",IF(VLOOKUP($A15,選手名簿!$A$9:$M$58,5)="","",VLOOKUP($A15,選手名簿!$A$9:$M$58,5)))</f>
        <v/>
      </c>
      <c r="F15" s="75"/>
      <c r="G15" s="12"/>
      <c r="H15" s="13"/>
      <c r="I15" s="13"/>
      <c r="J15" s="35" t="str">
        <f>IF($B15="","",IF(ISERROR(VLOOKUP($A15,MT!$B$14:$B$20,1,FALSE))=TRUE,"","○"))</f>
        <v/>
      </c>
      <c r="K15" s="36" t="str">
        <f>IF($B15="","",IF(ISERROR(VLOOKUP($A15,WT!$B$14:$B$20,1,FALSE))=TRUE,"","○"))</f>
        <v/>
      </c>
      <c r="L15" s="88" t="str">
        <f>IF($B15="","",IF(ISERROR(VLOOKUP($A15,OBT!$B$14:$B$22,1,FALSE)=TRUE),"","○"))</f>
        <v/>
      </c>
      <c r="M15" s="86" t="str">
        <f>IF($B15="","",IF(ISERROR(VLOOKUP($A15,OGT!$B$14:$B$22,1,FALSE)=TRUE),"","○"))</f>
        <v/>
      </c>
      <c r="N15" s="88" t="str">
        <f>IF($B15="","",IF(ISERROR(VLOOKUP($A15,HBT!$B$14:$B$22,1,FALSE)=TRUE),"","○"))</f>
        <v/>
      </c>
      <c r="O15" s="59" t="str">
        <f>IF($B15="","",IF(ISERROR(VLOOKUP($A15,MS!$B$11:$B$26,1,FALSE))=TRUE,"","○"))</f>
        <v/>
      </c>
      <c r="P15" s="45" t="str">
        <f>IF($B15="","",IF(ISERROR(VLOOKUP($A15,MD!$B$11:$B$34,1,FALSE))=TRUE,"","○"))</f>
        <v/>
      </c>
      <c r="Q15" s="44" t="str">
        <f>IF($B15="","",IF(ISERROR(VLOOKUP($A15,'30MS'!$B$11:$B$26,1,FALSE))=TRUE,"","○"))</f>
        <v/>
      </c>
      <c r="R15" s="45" t="str">
        <f>IF($B15="","",IF(ISERROR(VLOOKUP($A15,'30MD'!$B$11:$B$34,1,FALSE))=TRUE,"","○"))</f>
        <v/>
      </c>
      <c r="S15" s="44" t="str">
        <f>IF($B15="","",IF(ISERROR(VLOOKUP($A15,'40MS'!$B$11:$B$26,1,FALSE))=TRUE,"","○"))</f>
        <v/>
      </c>
      <c r="T15" s="45" t="str">
        <f>IF($B15="","",IF(ISERROR(VLOOKUP($A15,'40MD'!$B$11:$B$34,1,FALSE))=TRUE,"","○"))</f>
        <v/>
      </c>
      <c r="U15" s="44" t="str">
        <f>IF($B15="","",IF(ISERROR(VLOOKUP($A15,'50MS'!$B$11:$B$26,1,FALSE))=TRUE,"","○"))</f>
        <v/>
      </c>
      <c r="V15" s="45" t="str">
        <f>IF($B15="","",IF(ISERROR(VLOOKUP($A15,'50MD'!$B$11:$B$34,1,FALSE))=TRUE,"","○"))</f>
        <v/>
      </c>
      <c r="W15" s="44" t="str">
        <f>IF($B15="","",IF(ISERROR(VLOOKUP($A15,'60MS'!$B$11:$B$26,1,FALSE))=TRUE,"","○"))</f>
        <v/>
      </c>
      <c r="X15" s="45" t="str">
        <f>IF($B15="","",IF(ISERROR(VLOOKUP($A15,'60MD'!$B$11:$B$34,1,FALSE))=TRUE,"","○"))</f>
        <v/>
      </c>
      <c r="Y15" s="46" t="str">
        <f>IF($B15="","",IF(ISERROR(VLOOKUP($A15,'65MS'!$B$11:$B$26,1,FALSE))=TRUE,"","○"))</f>
        <v/>
      </c>
      <c r="Z15" s="45" t="str">
        <f>IF($B15="","",IF(ISERROR(VLOOKUP($A15,'65MD'!$B$11:$B$34,1,FALSE))=TRUE,"","○"))</f>
        <v/>
      </c>
      <c r="AA15" s="44" t="str">
        <f>IF($B15="","",IF(ISERROR(VLOOKUP($A15,'70MS'!$B$11:$B$26,1,FALSE))=TRUE,"","○"))</f>
        <v/>
      </c>
      <c r="AB15" s="45" t="str">
        <f>IF($B15="","",IF(ISERROR(VLOOKUP($A15,'70MD'!$B$11:$B$34,1,FALSE))=TRUE,"","○"))</f>
        <v/>
      </c>
      <c r="AC15" s="44" t="str">
        <f>IF($B15="","",IF(ISERROR(VLOOKUP($A15,WS!$B$11:$B$26,1,FALSE))=TRUE,"","○"))</f>
        <v/>
      </c>
      <c r="AD15" s="45" t="str">
        <f>IF($B15="","",IF(ISERROR(VLOOKUP($A15,WD!$B$11:$B$34,1,FALSE))=TRUE,"","○"))</f>
        <v/>
      </c>
      <c r="AE15" s="44" t="str">
        <f>IF($B15="","",IF(ISERROR(VLOOKUP($A15,'30WS'!$B$11:$B$26,1,FALSE))=TRUE,"","○"))</f>
        <v/>
      </c>
      <c r="AF15" s="45" t="str">
        <f>IF($B15="","",IF(ISERROR(VLOOKUP($A15,'30WD'!$B$11:$B$34,1,FALSE))=TRUE,"","○"))</f>
        <v/>
      </c>
      <c r="AG15" s="46" t="str">
        <f>IF($B15="","",IF(ISERROR(VLOOKUP($A15,'40WS'!$B$11:$B$26,1,FALSE))=TRUE,"","○"))</f>
        <v/>
      </c>
      <c r="AH15" s="45" t="str">
        <f>IF($B15="","",IF(ISERROR(VLOOKUP($A15,'40WD'!$B$11:$B$34,1,FALSE))=TRUE,"","○"))</f>
        <v/>
      </c>
      <c r="AI15" s="44" t="str">
        <f>IF($B15="","",IF(ISERROR(VLOOKUP($A15,'50WS'!$B$11:$B$26,1,FALSE))=TRUE,"","○"))</f>
        <v/>
      </c>
      <c r="AJ15" s="45" t="str">
        <f>IF($B15="","",IF(ISERROR(VLOOKUP($A15,'50WD'!$B$11:$B$34,1,FALSE))=TRUE,"","○"))</f>
        <v/>
      </c>
      <c r="AK15" s="46" t="str">
        <f>IF($B15="","",IF(ISERROR(VLOOKUP($A15,'55WS'!$B$11:$B$26,1,FALSE))=TRUE,"","○"))</f>
        <v/>
      </c>
      <c r="AL15" s="47" t="str">
        <f>IF($B15="","",IF(ISERROR(VLOOKUP($A15,'55WD'!$B$11:$B$34,1,FALSE))=TRUE,"","○"))</f>
        <v/>
      </c>
      <c r="AM15" s="19" t="str">
        <f>IF(VLOOKUP($A15,選手名簿!$A$9:$M$58,2)&lt;&gt;"",IF(COUNTA($F15:$F15)&gt;=0,IF(COUNTIF($G15:$AL15,"○")&lt;1,1,""),""),"")</f>
        <v/>
      </c>
    </row>
    <row r="16" spans="1:39" ht="15" customHeight="1" x14ac:dyDescent="0.15">
      <c r="A16" s="41">
        <v>11</v>
      </c>
      <c r="B16" s="42" t="str">
        <f>IF($A16="","",IF(VLOOKUP($A16,選手名簿!$A$9:$M$58,2)="","",VLOOKUP($A16,選手名簿!$A$9:$M$58,2)))</f>
        <v/>
      </c>
      <c r="C16" s="43" t="str">
        <f>IF($A16="","",IF(VLOOKUP($A16,選手名簿!$A$9:$M$58,3)="","",VLOOKUP($A16,選手名簿!$A$9:$M$58,3)))</f>
        <v/>
      </c>
      <c r="D16" s="141" t="str">
        <f>IF($A16="","",IF(VLOOKUP($A16,選手名簿!$A$9:$M$58,4)="","",VLOOKUP($A16,選手名簿!$A$9:$M$58,4)))</f>
        <v/>
      </c>
      <c r="E16" s="142" t="str">
        <f>IF($A16="","",IF(VLOOKUP($A16,選手名簿!$A$9:$M$58,5)="","",VLOOKUP($A16,選手名簿!$A$9:$M$58,5)))</f>
        <v/>
      </c>
      <c r="F16" s="75"/>
      <c r="G16" s="12"/>
      <c r="H16" s="13"/>
      <c r="I16" s="13"/>
      <c r="J16" s="35" t="str">
        <f>IF($B16="","",IF(ISERROR(VLOOKUP($A16,MT!$B$14:$B$20,1,FALSE))=TRUE,"","○"))</f>
        <v/>
      </c>
      <c r="K16" s="36" t="str">
        <f>IF($B16="","",IF(ISERROR(VLOOKUP($A16,WT!$B$14:$B$20,1,FALSE))=TRUE,"","○"))</f>
        <v/>
      </c>
      <c r="L16" s="88" t="str">
        <f>IF($B16="","",IF(ISERROR(VLOOKUP($A16,OBT!$B$14:$B$22,1,FALSE)=TRUE),"","○"))</f>
        <v/>
      </c>
      <c r="M16" s="86" t="str">
        <f>IF($B16="","",IF(ISERROR(VLOOKUP($A16,OGT!$B$14:$B$22,1,FALSE)=TRUE),"","○"))</f>
        <v/>
      </c>
      <c r="N16" s="88" t="str">
        <f>IF($B16="","",IF(ISERROR(VLOOKUP($A16,HBT!$B$14:$B$22,1,FALSE)=TRUE),"","○"))</f>
        <v/>
      </c>
      <c r="O16" s="59" t="str">
        <f>IF($B16="","",IF(ISERROR(VLOOKUP($A16,MS!$B$11:$B$26,1,FALSE))=TRUE,"","○"))</f>
        <v/>
      </c>
      <c r="P16" s="45" t="str">
        <f>IF($B16="","",IF(ISERROR(VLOOKUP($A16,MD!$B$11:$B$34,1,FALSE))=TRUE,"","○"))</f>
        <v/>
      </c>
      <c r="Q16" s="44" t="str">
        <f>IF($B16="","",IF(ISERROR(VLOOKUP($A16,'30MS'!$B$11:$B$26,1,FALSE))=TRUE,"","○"))</f>
        <v/>
      </c>
      <c r="R16" s="45" t="str">
        <f>IF($B16="","",IF(ISERROR(VLOOKUP($A16,'30MD'!$B$11:$B$34,1,FALSE))=TRUE,"","○"))</f>
        <v/>
      </c>
      <c r="S16" s="44" t="str">
        <f>IF($B16="","",IF(ISERROR(VLOOKUP($A16,'40MS'!$B$11:$B$26,1,FALSE))=TRUE,"","○"))</f>
        <v/>
      </c>
      <c r="T16" s="45" t="str">
        <f>IF($B16="","",IF(ISERROR(VLOOKUP($A16,'40MD'!$B$11:$B$34,1,FALSE))=TRUE,"","○"))</f>
        <v/>
      </c>
      <c r="U16" s="44" t="str">
        <f>IF($B16="","",IF(ISERROR(VLOOKUP($A16,'50MS'!$B$11:$B$26,1,FALSE))=TRUE,"","○"))</f>
        <v/>
      </c>
      <c r="V16" s="45" t="str">
        <f>IF($B16="","",IF(ISERROR(VLOOKUP($A16,'50MD'!$B$11:$B$34,1,FALSE))=TRUE,"","○"))</f>
        <v/>
      </c>
      <c r="W16" s="44" t="str">
        <f>IF($B16="","",IF(ISERROR(VLOOKUP($A16,'60MS'!$B$11:$B$26,1,FALSE))=TRUE,"","○"))</f>
        <v/>
      </c>
      <c r="X16" s="45" t="str">
        <f>IF($B16="","",IF(ISERROR(VLOOKUP($A16,'60MD'!$B$11:$B$34,1,FALSE))=TRUE,"","○"))</f>
        <v/>
      </c>
      <c r="Y16" s="46" t="str">
        <f>IF($B16="","",IF(ISERROR(VLOOKUP($A16,'65MS'!$B$11:$B$26,1,FALSE))=TRUE,"","○"))</f>
        <v/>
      </c>
      <c r="Z16" s="45" t="str">
        <f>IF($B16="","",IF(ISERROR(VLOOKUP($A16,'65MD'!$B$11:$B$34,1,FALSE))=TRUE,"","○"))</f>
        <v/>
      </c>
      <c r="AA16" s="44" t="str">
        <f>IF($B16="","",IF(ISERROR(VLOOKUP($A16,'70MS'!$B$11:$B$26,1,FALSE))=TRUE,"","○"))</f>
        <v/>
      </c>
      <c r="AB16" s="45" t="str">
        <f>IF($B16="","",IF(ISERROR(VLOOKUP($A16,'70MD'!$B$11:$B$34,1,FALSE))=TRUE,"","○"))</f>
        <v/>
      </c>
      <c r="AC16" s="44" t="str">
        <f>IF($B16="","",IF(ISERROR(VLOOKUP($A16,WS!$B$11:$B$26,1,FALSE))=TRUE,"","○"))</f>
        <v/>
      </c>
      <c r="AD16" s="45" t="str">
        <f>IF($B16="","",IF(ISERROR(VLOOKUP($A16,WD!$B$11:$B$34,1,FALSE))=TRUE,"","○"))</f>
        <v/>
      </c>
      <c r="AE16" s="44" t="str">
        <f>IF($B16="","",IF(ISERROR(VLOOKUP($A16,'30WS'!$B$11:$B$26,1,FALSE))=TRUE,"","○"))</f>
        <v/>
      </c>
      <c r="AF16" s="45" t="str">
        <f>IF($B16="","",IF(ISERROR(VLOOKUP($A16,'30WD'!$B$11:$B$34,1,FALSE))=TRUE,"","○"))</f>
        <v/>
      </c>
      <c r="AG16" s="46" t="str">
        <f>IF($B16="","",IF(ISERROR(VLOOKUP($A16,'40WS'!$B$11:$B$26,1,FALSE))=TRUE,"","○"))</f>
        <v/>
      </c>
      <c r="AH16" s="45" t="str">
        <f>IF($B16="","",IF(ISERROR(VLOOKUP($A16,'40WD'!$B$11:$B$34,1,FALSE))=TRUE,"","○"))</f>
        <v/>
      </c>
      <c r="AI16" s="44" t="str">
        <f>IF($B16="","",IF(ISERROR(VLOOKUP($A16,'50WS'!$B$11:$B$26,1,FALSE))=TRUE,"","○"))</f>
        <v/>
      </c>
      <c r="AJ16" s="45" t="str">
        <f>IF($B16="","",IF(ISERROR(VLOOKUP($A16,'50WD'!$B$11:$B$34,1,FALSE))=TRUE,"","○"))</f>
        <v/>
      </c>
      <c r="AK16" s="46" t="str">
        <f>IF($B16="","",IF(ISERROR(VLOOKUP($A16,'55WS'!$B$11:$B$26,1,FALSE))=TRUE,"","○"))</f>
        <v/>
      </c>
      <c r="AL16" s="47" t="str">
        <f>IF($B16="","",IF(ISERROR(VLOOKUP($A16,'55WD'!$B$11:$B$34,1,FALSE))=TRUE,"","○"))</f>
        <v/>
      </c>
      <c r="AM16" s="19" t="str">
        <f>IF(VLOOKUP($A16,選手名簿!$A$9:$M$58,2)&lt;&gt;"",IF(COUNTA($F16:$F16)&gt;=0,IF(COUNTIF($G16:$AL16,"○")&lt;1,1,""),""),"")</f>
        <v/>
      </c>
    </row>
    <row r="17" spans="1:39" ht="15" customHeight="1" x14ac:dyDescent="0.15">
      <c r="A17" s="41">
        <v>12</v>
      </c>
      <c r="B17" s="42" t="str">
        <f>IF($A17="","",IF(VLOOKUP($A17,選手名簿!$A$9:$M$58,2)="","",VLOOKUP($A17,選手名簿!$A$9:$M$58,2)))</f>
        <v/>
      </c>
      <c r="C17" s="43" t="str">
        <f>IF($A17="","",IF(VLOOKUP($A17,選手名簿!$A$9:$M$58,3)="","",VLOOKUP($A17,選手名簿!$A$9:$M$58,3)))</f>
        <v/>
      </c>
      <c r="D17" s="141" t="str">
        <f>IF($A17="","",IF(VLOOKUP($A17,選手名簿!$A$9:$M$58,4)="","",VLOOKUP($A17,選手名簿!$A$9:$M$58,4)))</f>
        <v/>
      </c>
      <c r="E17" s="142" t="str">
        <f>IF($A17="","",IF(VLOOKUP($A17,選手名簿!$A$9:$M$58,5)="","",VLOOKUP($A17,選手名簿!$A$9:$M$58,5)))</f>
        <v/>
      </c>
      <c r="F17" s="75"/>
      <c r="G17" s="12"/>
      <c r="H17" s="13"/>
      <c r="I17" s="13"/>
      <c r="J17" s="35" t="str">
        <f>IF($B17="","",IF(ISERROR(VLOOKUP($A17,MT!$B$14:$B$20,1,FALSE))=TRUE,"","○"))</f>
        <v/>
      </c>
      <c r="K17" s="36" t="str">
        <f>IF($B17="","",IF(ISERROR(VLOOKUP($A17,WT!$B$14:$B$20,1,FALSE))=TRUE,"","○"))</f>
        <v/>
      </c>
      <c r="L17" s="88" t="str">
        <f>IF($B17="","",IF(ISERROR(VLOOKUP($A17,OBT!$B$14:$B$22,1,FALSE)=TRUE),"","○"))</f>
        <v/>
      </c>
      <c r="M17" s="86" t="str">
        <f>IF($B17="","",IF(ISERROR(VLOOKUP($A17,OGT!$B$14:$B$22,1,FALSE)=TRUE),"","○"))</f>
        <v/>
      </c>
      <c r="N17" s="88" t="str">
        <f>IF($B17="","",IF(ISERROR(VLOOKUP($A17,HBT!$B$14:$B$22,1,FALSE)=TRUE),"","○"))</f>
        <v/>
      </c>
      <c r="O17" s="59" t="str">
        <f>IF($B17="","",IF(ISERROR(VLOOKUP($A17,MS!$B$11:$B$26,1,FALSE))=TRUE,"","○"))</f>
        <v/>
      </c>
      <c r="P17" s="45" t="str">
        <f>IF($B17="","",IF(ISERROR(VLOOKUP($A17,MD!$B$11:$B$34,1,FALSE))=TRUE,"","○"))</f>
        <v/>
      </c>
      <c r="Q17" s="44" t="str">
        <f>IF($B17="","",IF(ISERROR(VLOOKUP($A17,'30MS'!$B$11:$B$26,1,FALSE))=TRUE,"","○"))</f>
        <v/>
      </c>
      <c r="R17" s="45" t="str">
        <f>IF($B17="","",IF(ISERROR(VLOOKUP($A17,'30MD'!$B$11:$B$34,1,FALSE))=TRUE,"","○"))</f>
        <v/>
      </c>
      <c r="S17" s="44" t="str">
        <f>IF($B17="","",IF(ISERROR(VLOOKUP($A17,'40MS'!$B$11:$B$26,1,FALSE))=TRUE,"","○"))</f>
        <v/>
      </c>
      <c r="T17" s="45" t="str">
        <f>IF($B17="","",IF(ISERROR(VLOOKUP($A17,'40MD'!$B$11:$B$34,1,FALSE))=TRUE,"","○"))</f>
        <v/>
      </c>
      <c r="U17" s="44" t="str">
        <f>IF($B17="","",IF(ISERROR(VLOOKUP($A17,'50MS'!$B$11:$B$26,1,FALSE))=TRUE,"","○"))</f>
        <v/>
      </c>
      <c r="V17" s="45" t="str">
        <f>IF($B17="","",IF(ISERROR(VLOOKUP($A17,'50MD'!$B$11:$B$34,1,FALSE))=TRUE,"","○"))</f>
        <v/>
      </c>
      <c r="W17" s="44" t="str">
        <f>IF($B17="","",IF(ISERROR(VLOOKUP($A17,'60MS'!$B$11:$B$26,1,FALSE))=TRUE,"","○"))</f>
        <v/>
      </c>
      <c r="X17" s="45" t="str">
        <f>IF($B17="","",IF(ISERROR(VLOOKUP($A17,'60MD'!$B$11:$B$34,1,FALSE))=TRUE,"","○"))</f>
        <v/>
      </c>
      <c r="Y17" s="46" t="str">
        <f>IF($B17="","",IF(ISERROR(VLOOKUP($A17,'65MS'!$B$11:$B$26,1,FALSE))=TRUE,"","○"))</f>
        <v/>
      </c>
      <c r="Z17" s="45" t="str">
        <f>IF($B17="","",IF(ISERROR(VLOOKUP($A17,'65MD'!$B$11:$B$34,1,FALSE))=TRUE,"","○"))</f>
        <v/>
      </c>
      <c r="AA17" s="44" t="str">
        <f>IF($B17="","",IF(ISERROR(VLOOKUP($A17,'70MS'!$B$11:$B$26,1,FALSE))=TRUE,"","○"))</f>
        <v/>
      </c>
      <c r="AB17" s="45" t="str">
        <f>IF($B17="","",IF(ISERROR(VLOOKUP($A17,'70MD'!$B$11:$B$34,1,FALSE))=TRUE,"","○"))</f>
        <v/>
      </c>
      <c r="AC17" s="44" t="str">
        <f>IF($B17="","",IF(ISERROR(VLOOKUP($A17,WS!$B$11:$B$26,1,FALSE))=TRUE,"","○"))</f>
        <v/>
      </c>
      <c r="AD17" s="45" t="str">
        <f>IF($B17="","",IF(ISERROR(VLOOKUP($A17,WD!$B$11:$B$34,1,FALSE))=TRUE,"","○"))</f>
        <v/>
      </c>
      <c r="AE17" s="44" t="str">
        <f>IF($B17="","",IF(ISERROR(VLOOKUP($A17,'30WS'!$B$11:$B$26,1,FALSE))=TRUE,"","○"))</f>
        <v/>
      </c>
      <c r="AF17" s="45" t="str">
        <f>IF($B17="","",IF(ISERROR(VLOOKUP($A17,'30WD'!$B$11:$B$34,1,FALSE))=TRUE,"","○"))</f>
        <v/>
      </c>
      <c r="AG17" s="46" t="str">
        <f>IF($B17="","",IF(ISERROR(VLOOKUP($A17,'40WS'!$B$11:$B$26,1,FALSE))=TRUE,"","○"))</f>
        <v/>
      </c>
      <c r="AH17" s="45" t="str">
        <f>IF($B17="","",IF(ISERROR(VLOOKUP($A17,'40WD'!$B$11:$B$34,1,FALSE))=TRUE,"","○"))</f>
        <v/>
      </c>
      <c r="AI17" s="44" t="str">
        <f>IF($B17="","",IF(ISERROR(VLOOKUP($A17,'50WS'!$B$11:$B$26,1,FALSE))=TRUE,"","○"))</f>
        <v/>
      </c>
      <c r="AJ17" s="45" t="str">
        <f>IF($B17="","",IF(ISERROR(VLOOKUP($A17,'50WD'!$B$11:$B$34,1,FALSE))=TRUE,"","○"))</f>
        <v/>
      </c>
      <c r="AK17" s="46" t="str">
        <f>IF($B17="","",IF(ISERROR(VLOOKUP($A17,'55WS'!$B$11:$B$26,1,FALSE))=TRUE,"","○"))</f>
        <v/>
      </c>
      <c r="AL17" s="47" t="str">
        <f>IF($B17="","",IF(ISERROR(VLOOKUP($A17,'55WD'!$B$11:$B$34,1,FALSE))=TRUE,"","○"))</f>
        <v/>
      </c>
      <c r="AM17" s="19" t="str">
        <f>IF(VLOOKUP($A17,選手名簿!$A$9:$M$58,2)&lt;&gt;"",IF(COUNTA($F17:$F17)&gt;=0,IF(COUNTIF($G17:$AL17,"○")&lt;1,1,""),""),"")</f>
        <v/>
      </c>
    </row>
    <row r="18" spans="1:39" ht="15" customHeight="1" x14ac:dyDescent="0.15">
      <c r="A18" s="41">
        <v>13</v>
      </c>
      <c r="B18" s="42" t="str">
        <f>IF($A18="","",IF(VLOOKUP($A18,選手名簿!$A$9:$M$58,2)="","",VLOOKUP($A18,選手名簿!$A$9:$M$58,2)))</f>
        <v/>
      </c>
      <c r="C18" s="43" t="str">
        <f>IF($A18="","",IF(VLOOKUP($A18,選手名簿!$A$9:$M$58,3)="","",VLOOKUP($A18,選手名簿!$A$9:$M$58,3)))</f>
        <v/>
      </c>
      <c r="D18" s="141" t="str">
        <f>IF($A18="","",IF(VLOOKUP($A18,選手名簿!$A$9:$M$58,4)="","",VLOOKUP($A18,選手名簿!$A$9:$M$58,4)))</f>
        <v/>
      </c>
      <c r="E18" s="142" t="str">
        <f>IF($A18="","",IF(VLOOKUP($A18,選手名簿!$A$9:$M$58,5)="","",VLOOKUP($A18,選手名簿!$A$9:$M$58,5)))</f>
        <v/>
      </c>
      <c r="F18" s="75"/>
      <c r="G18" s="12"/>
      <c r="H18" s="13"/>
      <c r="I18" s="13"/>
      <c r="J18" s="35" t="str">
        <f>IF($B18="","",IF(ISERROR(VLOOKUP($A18,MT!$B$14:$B$20,1,FALSE))=TRUE,"","○"))</f>
        <v/>
      </c>
      <c r="K18" s="36" t="str">
        <f>IF($B18="","",IF(ISERROR(VLOOKUP($A18,WT!$B$14:$B$20,1,FALSE))=TRUE,"","○"))</f>
        <v/>
      </c>
      <c r="L18" s="88" t="str">
        <f>IF($B18="","",IF(ISERROR(VLOOKUP($A18,OBT!$B$14:$B$22,1,FALSE)=TRUE),"","○"))</f>
        <v/>
      </c>
      <c r="M18" s="86" t="str">
        <f>IF($B18="","",IF(ISERROR(VLOOKUP($A18,OGT!$B$14:$B$22,1,FALSE)=TRUE),"","○"))</f>
        <v/>
      </c>
      <c r="N18" s="88" t="str">
        <f>IF($B18="","",IF(ISERROR(VLOOKUP($A18,HBT!$B$14:$B$22,1,FALSE)=TRUE),"","○"))</f>
        <v/>
      </c>
      <c r="O18" s="59" t="str">
        <f>IF($B18="","",IF(ISERROR(VLOOKUP($A18,MS!$B$11:$B$26,1,FALSE))=TRUE,"","○"))</f>
        <v/>
      </c>
      <c r="P18" s="45" t="str">
        <f>IF($B18="","",IF(ISERROR(VLOOKUP($A18,MD!$B$11:$B$34,1,FALSE))=TRUE,"","○"))</f>
        <v/>
      </c>
      <c r="Q18" s="44" t="str">
        <f>IF($B18="","",IF(ISERROR(VLOOKUP($A18,'30MS'!$B$11:$B$26,1,FALSE))=TRUE,"","○"))</f>
        <v/>
      </c>
      <c r="R18" s="45" t="str">
        <f>IF($B18="","",IF(ISERROR(VLOOKUP($A18,'30MD'!$B$11:$B$34,1,FALSE))=TRUE,"","○"))</f>
        <v/>
      </c>
      <c r="S18" s="44" t="str">
        <f>IF($B18="","",IF(ISERROR(VLOOKUP($A18,'40MS'!$B$11:$B$26,1,FALSE))=TRUE,"","○"))</f>
        <v/>
      </c>
      <c r="T18" s="45" t="str">
        <f>IF($B18="","",IF(ISERROR(VLOOKUP($A18,'40MD'!$B$11:$B$34,1,FALSE))=TRUE,"","○"))</f>
        <v/>
      </c>
      <c r="U18" s="44" t="str">
        <f>IF($B18="","",IF(ISERROR(VLOOKUP($A18,'50MS'!$B$11:$B$26,1,FALSE))=TRUE,"","○"))</f>
        <v/>
      </c>
      <c r="V18" s="45" t="str">
        <f>IF($B18="","",IF(ISERROR(VLOOKUP($A18,'50MD'!$B$11:$B$34,1,FALSE))=TRUE,"","○"))</f>
        <v/>
      </c>
      <c r="W18" s="44" t="str">
        <f>IF($B18="","",IF(ISERROR(VLOOKUP($A18,'60MS'!$B$11:$B$26,1,FALSE))=TRUE,"","○"))</f>
        <v/>
      </c>
      <c r="X18" s="45" t="str">
        <f>IF($B18="","",IF(ISERROR(VLOOKUP($A18,'60MD'!$B$11:$B$34,1,FALSE))=TRUE,"","○"))</f>
        <v/>
      </c>
      <c r="Y18" s="46" t="str">
        <f>IF($B18="","",IF(ISERROR(VLOOKUP($A18,'65MS'!$B$11:$B$26,1,FALSE))=TRUE,"","○"))</f>
        <v/>
      </c>
      <c r="Z18" s="45" t="str">
        <f>IF($B18="","",IF(ISERROR(VLOOKUP($A18,'65MD'!$B$11:$B$34,1,FALSE))=TRUE,"","○"))</f>
        <v/>
      </c>
      <c r="AA18" s="44" t="str">
        <f>IF($B18="","",IF(ISERROR(VLOOKUP($A18,'70MS'!$B$11:$B$26,1,FALSE))=TRUE,"","○"))</f>
        <v/>
      </c>
      <c r="AB18" s="45" t="str">
        <f>IF($B18="","",IF(ISERROR(VLOOKUP($A18,'70MD'!$B$11:$B$34,1,FALSE))=TRUE,"","○"))</f>
        <v/>
      </c>
      <c r="AC18" s="44" t="str">
        <f>IF($B18="","",IF(ISERROR(VLOOKUP($A18,WS!$B$11:$B$26,1,FALSE))=TRUE,"","○"))</f>
        <v/>
      </c>
      <c r="AD18" s="45" t="str">
        <f>IF($B18="","",IF(ISERROR(VLOOKUP($A18,WD!$B$11:$B$34,1,FALSE))=TRUE,"","○"))</f>
        <v/>
      </c>
      <c r="AE18" s="44" t="str">
        <f>IF($B18="","",IF(ISERROR(VLOOKUP($A18,'30WS'!$B$11:$B$26,1,FALSE))=TRUE,"","○"))</f>
        <v/>
      </c>
      <c r="AF18" s="45" t="str">
        <f>IF($B18="","",IF(ISERROR(VLOOKUP($A18,'30WD'!$B$11:$B$34,1,FALSE))=TRUE,"","○"))</f>
        <v/>
      </c>
      <c r="AG18" s="46" t="str">
        <f>IF($B18="","",IF(ISERROR(VLOOKUP($A18,'40WS'!$B$11:$B$26,1,FALSE))=TRUE,"","○"))</f>
        <v/>
      </c>
      <c r="AH18" s="45" t="str">
        <f>IF($B18="","",IF(ISERROR(VLOOKUP($A18,'40WD'!$B$11:$B$34,1,FALSE))=TRUE,"","○"))</f>
        <v/>
      </c>
      <c r="AI18" s="44" t="str">
        <f>IF($B18="","",IF(ISERROR(VLOOKUP($A18,'50WS'!$B$11:$B$26,1,FALSE))=TRUE,"","○"))</f>
        <v/>
      </c>
      <c r="AJ18" s="45" t="str">
        <f>IF($B18="","",IF(ISERROR(VLOOKUP($A18,'50WD'!$B$11:$B$34,1,FALSE))=TRUE,"","○"))</f>
        <v/>
      </c>
      <c r="AK18" s="46" t="str">
        <f>IF($B18="","",IF(ISERROR(VLOOKUP($A18,'55WS'!$B$11:$B$26,1,FALSE))=TRUE,"","○"))</f>
        <v/>
      </c>
      <c r="AL18" s="47" t="str">
        <f>IF($B18="","",IF(ISERROR(VLOOKUP($A18,'55WD'!$B$11:$B$34,1,FALSE))=TRUE,"","○"))</f>
        <v/>
      </c>
      <c r="AM18" s="19" t="str">
        <f>IF(VLOOKUP($A18,選手名簿!$A$9:$M$58,2)&lt;&gt;"",IF(COUNTA($F18:$F18)&gt;=0,IF(COUNTIF($G18:$AL18,"○")&lt;1,1,""),""),"")</f>
        <v/>
      </c>
    </row>
    <row r="19" spans="1:39" ht="15" customHeight="1" x14ac:dyDescent="0.15">
      <c r="A19" s="41">
        <v>14</v>
      </c>
      <c r="B19" s="42" t="str">
        <f>IF($A19="","",IF(VLOOKUP($A19,選手名簿!$A$9:$M$58,2)="","",VLOOKUP($A19,選手名簿!$A$9:$M$58,2)))</f>
        <v/>
      </c>
      <c r="C19" s="43" t="str">
        <f>IF($A19="","",IF(VLOOKUP($A19,選手名簿!$A$9:$M$58,3)="","",VLOOKUP($A19,選手名簿!$A$9:$M$58,3)))</f>
        <v/>
      </c>
      <c r="D19" s="141" t="str">
        <f>IF($A19="","",IF(VLOOKUP($A19,選手名簿!$A$9:$M$58,4)="","",VLOOKUP($A19,選手名簿!$A$9:$M$58,4)))</f>
        <v/>
      </c>
      <c r="E19" s="142" t="str">
        <f>IF($A19="","",IF(VLOOKUP($A19,選手名簿!$A$9:$M$58,5)="","",VLOOKUP($A19,選手名簿!$A$9:$M$58,5)))</f>
        <v/>
      </c>
      <c r="F19" s="75"/>
      <c r="G19" s="12"/>
      <c r="H19" s="13"/>
      <c r="I19" s="13"/>
      <c r="J19" s="35" t="str">
        <f>IF($B19="","",IF(ISERROR(VLOOKUP($A19,MT!$B$14:$B$20,1,FALSE))=TRUE,"","○"))</f>
        <v/>
      </c>
      <c r="K19" s="36" t="str">
        <f>IF($B19="","",IF(ISERROR(VLOOKUP($A19,WT!$B$14:$B$20,1,FALSE))=TRUE,"","○"))</f>
        <v/>
      </c>
      <c r="L19" s="88" t="str">
        <f>IF($B19="","",IF(ISERROR(VLOOKUP($A19,OBT!$B$14:$B$22,1,FALSE)=TRUE),"","○"))</f>
        <v/>
      </c>
      <c r="M19" s="86" t="str">
        <f>IF($B19="","",IF(ISERROR(VLOOKUP($A19,OGT!$B$14:$B$22,1,FALSE)=TRUE),"","○"))</f>
        <v/>
      </c>
      <c r="N19" s="88" t="str">
        <f>IF($B19="","",IF(ISERROR(VLOOKUP($A19,HBT!$B$14:$B$22,1,FALSE)=TRUE),"","○"))</f>
        <v/>
      </c>
      <c r="O19" s="59" t="str">
        <f>IF($B19="","",IF(ISERROR(VLOOKUP($A19,MS!$B$11:$B$26,1,FALSE))=TRUE,"","○"))</f>
        <v/>
      </c>
      <c r="P19" s="45" t="str">
        <f>IF($B19="","",IF(ISERROR(VLOOKUP($A19,MD!$B$11:$B$34,1,FALSE))=TRUE,"","○"))</f>
        <v/>
      </c>
      <c r="Q19" s="44" t="str">
        <f>IF($B19="","",IF(ISERROR(VLOOKUP($A19,'30MS'!$B$11:$B$26,1,FALSE))=TRUE,"","○"))</f>
        <v/>
      </c>
      <c r="R19" s="45" t="str">
        <f>IF($B19="","",IF(ISERROR(VLOOKUP($A19,'30MD'!$B$11:$B$34,1,FALSE))=TRUE,"","○"))</f>
        <v/>
      </c>
      <c r="S19" s="44" t="str">
        <f>IF($B19="","",IF(ISERROR(VLOOKUP($A19,'40MS'!$B$11:$B$26,1,FALSE))=TRUE,"","○"))</f>
        <v/>
      </c>
      <c r="T19" s="45" t="str">
        <f>IF($B19="","",IF(ISERROR(VLOOKUP($A19,'40MD'!$B$11:$B$34,1,FALSE))=TRUE,"","○"))</f>
        <v/>
      </c>
      <c r="U19" s="44" t="str">
        <f>IF($B19="","",IF(ISERROR(VLOOKUP($A19,'50MS'!$B$11:$B$26,1,FALSE))=TRUE,"","○"))</f>
        <v/>
      </c>
      <c r="V19" s="45" t="str">
        <f>IF($B19="","",IF(ISERROR(VLOOKUP($A19,'50MD'!$B$11:$B$34,1,FALSE))=TRUE,"","○"))</f>
        <v/>
      </c>
      <c r="W19" s="44" t="str">
        <f>IF($B19="","",IF(ISERROR(VLOOKUP($A19,'60MS'!$B$11:$B$26,1,FALSE))=TRUE,"","○"))</f>
        <v/>
      </c>
      <c r="X19" s="45" t="str">
        <f>IF($B19="","",IF(ISERROR(VLOOKUP($A19,'60MD'!$B$11:$B$34,1,FALSE))=TRUE,"","○"))</f>
        <v/>
      </c>
      <c r="Y19" s="46" t="str">
        <f>IF($B19="","",IF(ISERROR(VLOOKUP($A19,'65MS'!$B$11:$B$26,1,FALSE))=TRUE,"","○"))</f>
        <v/>
      </c>
      <c r="Z19" s="45" t="str">
        <f>IF($B19="","",IF(ISERROR(VLOOKUP($A19,'65MD'!$B$11:$B$34,1,FALSE))=TRUE,"","○"))</f>
        <v/>
      </c>
      <c r="AA19" s="44" t="str">
        <f>IF($B19="","",IF(ISERROR(VLOOKUP($A19,'70MS'!$B$11:$B$26,1,FALSE))=TRUE,"","○"))</f>
        <v/>
      </c>
      <c r="AB19" s="45" t="str">
        <f>IF($B19="","",IF(ISERROR(VLOOKUP($A19,'70MD'!$B$11:$B$34,1,FALSE))=TRUE,"","○"))</f>
        <v/>
      </c>
      <c r="AC19" s="44" t="str">
        <f>IF($B19="","",IF(ISERROR(VLOOKUP($A19,WS!$B$11:$B$26,1,FALSE))=TRUE,"","○"))</f>
        <v/>
      </c>
      <c r="AD19" s="45" t="str">
        <f>IF($B19="","",IF(ISERROR(VLOOKUP($A19,WD!$B$11:$B$34,1,FALSE))=TRUE,"","○"))</f>
        <v/>
      </c>
      <c r="AE19" s="44" t="str">
        <f>IF($B19="","",IF(ISERROR(VLOOKUP($A19,'30WS'!$B$11:$B$26,1,FALSE))=TRUE,"","○"))</f>
        <v/>
      </c>
      <c r="AF19" s="45" t="str">
        <f>IF($B19="","",IF(ISERROR(VLOOKUP($A19,'30WD'!$B$11:$B$34,1,FALSE))=TRUE,"","○"))</f>
        <v/>
      </c>
      <c r="AG19" s="46" t="str">
        <f>IF($B19="","",IF(ISERROR(VLOOKUP($A19,'40WS'!$B$11:$B$26,1,FALSE))=TRUE,"","○"))</f>
        <v/>
      </c>
      <c r="AH19" s="45" t="str">
        <f>IF($B19="","",IF(ISERROR(VLOOKUP($A19,'40WD'!$B$11:$B$34,1,FALSE))=TRUE,"","○"))</f>
        <v/>
      </c>
      <c r="AI19" s="44" t="str">
        <f>IF($B19="","",IF(ISERROR(VLOOKUP($A19,'50WS'!$B$11:$B$26,1,FALSE))=TRUE,"","○"))</f>
        <v/>
      </c>
      <c r="AJ19" s="45" t="str">
        <f>IF($B19="","",IF(ISERROR(VLOOKUP($A19,'50WD'!$B$11:$B$34,1,FALSE))=TRUE,"","○"))</f>
        <v/>
      </c>
      <c r="AK19" s="46" t="str">
        <f>IF($B19="","",IF(ISERROR(VLOOKUP($A19,'55WS'!$B$11:$B$26,1,FALSE))=TRUE,"","○"))</f>
        <v/>
      </c>
      <c r="AL19" s="47" t="str">
        <f>IF($B19="","",IF(ISERROR(VLOOKUP($A19,'55WD'!$B$11:$B$34,1,FALSE))=TRUE,"","○"))</f>
        <v/>
      </c>
      <c r="AM19" s="19" t="str">
        <f>IF(VLOOKUP($A19,選手名簿!$A$9:$M$58,2)&lt;&gt;"",IF(COUNTA($F19:$F19)&gt;=0,IF(COUNTIF($G19:$AL19,"○")&lt;1,1,""),""),"")</f>
        <v/>
      </c>
    </row>
    <row r="20" spans="1:39" ht="15" customHeight="1" x14ac:dyDescent="0.15">
      <c r="A20" s="41">
        <v>15</v>
      </c>
      <c r="B20" s="42" t="str">
        <f>IF($A20="","",IF(VLOOKUP($A20,選手名簿!$A$9:$M$58,2)="","",VLOOKUP($A20,選手名簿!$A$9:$M$58,2)))</f>
        <v/>
      </c>
      <c r="C20" s="43" t="str">
        <f>IF($A20="","",IF(VLOOKUP($A20,選手名簿!$A$9:$M$58,3)="","",VLOOKUP($A20,選手名簿!$A$9:$M$58,3)))</f>
        <v/>
      </c>
      <c r="D20" s="141" t="str">
        <f>IF($A20="","",IF(VLOOKUP($A20,選手名簿!$A$9:$M$58,4)="","",VLOOKUP($A20,選手名簿!$A$9:$M$58,4)))</f>
        <v/>
      </c>
      <c r="E20" s="142" t="str">
        <f>IF($A20="","",IF(VLOOKUP($A20,選手名簿!$A$9:$M$58,5)="","",VLOOKUP($A20,選手名簿!$A$9:$M$58,5)))</f>
        <v/>
      </c>
      <c r="F20" s="75"/>
      <c r="G20" s="12"/>
      <c r="H20" s="13"/>
      <c r="I20" s="13"/>
      <c r="J20" s="35" t="str">
        <f>IF($B20="","",IF(ISERROR(VLOOKUP($A20,MT!$B$14:$B$20,1,FALSE))=TRUE,"","○"))</f>
        <v/>
      </c>
      <c r="K20" s="36" t="str">
        <f>IF($B20="","",IF(ISERROR(VLOOKUP($A20,WT!$B$14:$B$20,1,FALSE))=TRUE,"","○"))</f>
        <v/>
      </c>
      <c r="L20" s="88" t="str">
        <f>IF($B20="","",IF(ISERROR(VLOOKUP($A20,OBT!$B$14:$B$22,1,FALSE)=TRUE),"","○"))</f>
        <v/>
      </c>
      <c r="M20" s="86" t="str">
        <f>IF($B20="","",IF(ISERROR(VLOOKUP($A20,OGT!$B$14:$B$22,1,FALSE)=TRUE),"","○"))</f>
        <v/>
      </c>
      <c r="N20" s="88" t="str">
        <f>IF($B20="","",IF(ISERROR(VLOOKUP($A20,HBT!$B$14:$B$22,1,FALSE)=TRUE),"","○"))</f>
        <v/>
      </c>
      <c r="O20" s="59" t="str">
        <f>IF($B20="","",IF(ISERROR(VLOOKUP($A20,MS!$B$11:$B$26,1,FALSE))=TRUE,"","○"))</f>
        <v/>
      </c>
      <c r="P20" s="45" t="str">
        <f>IF($B20="","",IF(ISERROR(VLOOKUP($A20,MD!$B$11:$B$34,1,FALSE))=TRUE,"","○"))</f>
        <v/>
      </c>
      <c r="Q20" s="44" t="str">
        <f>IF($B20="","",IF(ISERROR(VLOOKUP($A20,'30MS'!$B$11:$B$26,1,FALSE))=TRUE,"","○"))</f>
        <v/>
      </c>
      <c r="R20" s="45" t="str">
        <f>IF($B20="","",IF(ISERROR(VLOOKUP($A20,'30MD'!$B$11:$B$34,1,FALSE))=TRUE,"","○"))</f>
        <v/>
      </c>
      <c r="S20" s="44" t="str">
        <f>IF($B20="","",IF(ISERROR(VLOOKUP($A20,'40MS'!$B$11:$B$26,1,FALSE))=TRUE,"","○"))</f>
        <v/>
      </c>
      <c r="T20" s="45" t="str">
        <f>IF($B20="","",IF(ISERROR(VLOOKUP($A20,'40MD'!$B$11:$B$34,1,FALSE))=TRUE,"","○"))</f>
        <v/>
      </c>
      <c r="U20" s="44" t="str">
        <f>IF($B20="","",IF(ISERROR(VLOOKUP($A20,'50MS'!$B$11:$B$26,1,FALSE))=TRUE,"","○"))</f>
        <v/>
      </c>
      <c r="V20" s="45" t="str">
        <f>IF($B20="","",IF(ISERROR(VLOOKUP($A20,'50MD'!$B$11:$B$34,1,FALSE))=TRUE,"","○"))</f>
        <v/>
      </c>
      <c r="W20" s="44" t="str">
        <f>IF($B20="","",IF(ISERROR(VLOOKUP($A20,'60MS'!$B$11:$B$26,1,FALSE))=TRUE,"","○"))</f>
        <v/>
      </c>
      <c r="X20" s="45" t="str">
        <f>IF($B20="","",IF(ISERROR(VLOOKUP($A20,'60MD'!$B$11:$B$34,1,FALSE))=TRUE,"","○"))</f>
        <v/>
      </c>
      <c r="Y20" s="46" t="str">
        <f>IF($B20="","",IF(ISERROR(VLOOKUP($A20,'65MS'!$B$11:$B$26,1,FALSE))=TRUE,"","○"))</f>
        <v/>
      </c>
      <c r="Z20" s="45" t="str">
        <f>IF($B20="","",IF(ISERROR(VLOOKUP($A20,'65MD'!$B$11:$B$34,1,FALSE))=TRUE,"","○"))</f>
        <v/>
      </c>
      <c r="AA20" s="44" t="str">
        <f>IF($B20="","",IF(ISERROR(VLOOKUP($A20,'70MS'!$B$11:$B$26,1,FALSE))=TRUE,"","○"))</f>
        <v/>
      </c>
      <c r="AB20" s="45" t="str">
        <f>IF($B20="","",IF(ISERROR(VLOOKUP($A20,'70MD'!$B$11:$B$34,1,FALSE))=TRUE,"","○"))</f>
        <v/>
      </c>
      <c r="AC20" s="44" t="str">
        <f>IF($B20="","",IF(ISERROR(VLOOKUP($A20,WS!$B$11:$B$26,1,FALSE))=TRUE,"","○"))</f>
        <v/>
      </c>
      <c r="AD20" s="45" t="str">
        <f>IF($B20="","",IF(ISERROR(VLOOKUP($A20,WD!$B$11:$B$34,1,FALSE))=TRUE,"","○"))</f>
        <v/>
      </c>
      <c r="AE20" s="44" t="str">
        <f>IF($B20="","",IF(ISERROR(VLOOKUP($A20,'30WS'!$B$11:$B$26,1,FALSE))=TRUE,"","○"))</f>
        <v/>
      </c>
      <c r="AF20" s="45" t="str">
        <f>IF($B20="","",IF(ISERROR(VLOOKUP($A20,'30WD'!$B$11:$B$34,1,FALSE))=TRUE,"","○"))</f>
        <v/>
      </c>
      <c r="AG20" s="46" t="str">
        <f>IF($B20="","",IF(ISERROR(VLOOKUP($A20,'40WS'!$B$11:$B$26,1,FALSE))=TRUE,"","○"))</f>
        <v/>
      </c>
      <c r="AH20" s="45" t="str">
        <f>IF($B20="","",IF(ISERROR(VLOOKUP($A20,'40WD'!$B$11:$B$34,1,FALSE))=TRUE,"","○"))</f>
        <v/>
      </c>
      <c r="AI20" s="44" t="str">
        <f>IF($B20="","",IF(ISERROR(VLOOKUP($A20,'50WS'!$B$11:$B$26,1,FALSE))=TRUE,"","○"))</f>
        <v/>
      </c>
      <c r="AJ20" s="45" t="str">
        <f>IF($B20="","",IF(ISERROR(VLOOKUP($A20,'50WD'!$B$11:$B$34,1,FALSE))=TRUE,"","○"))</f>
        <v/>
      </c>
      <c r="AK20" s="46" t="str">
        <f>IF($B20="","",IF(ISERROR(VLOOKUP($A20,'55WS'!$B$11:$B$26,1,FALSE))=TRUE,"","○"))</f>
        <v/>
      </c>
      <c r="AL20" s="47" t="str">
        <f>IF($B20="","",IF(ISERROR(VLOOKUP($A20,'55WD'!$B$11:$B$34,1,FALSE))=TRUE,"","○"))</f>
        <v/>
      </c>
      <c r="AM20" s="19" t="str">
        <f>IF(VLOOKUP($A20,選手名簿!$A$9:$M$58,2)&lt;&gt;"",IF(COUNTA($F20:$F20)&gt;=0,IF(COUNTIF($G20:$AL20,"○")&lt;1,1,""),""),"")</f>
        <v/>
      </c>
    </row>
    <row r="21" spans="1:39" ht="15" customHeight="1" x14ac:dyDescent="0.15">
      <c r="A21" s="41">
        <v>16</v>
      </c>
      <c r="B21" s="42" t="str">
        <f>IF($A21="","",IF(VLOOKUP($A21,選手名簿!$A$9:$M$58,2)="","",VLOOKUP($A21,選手名簿!$A$9:$M$58,2)))</f>
        <v/>
      </c>
      <c r="C21" s="43" t="str">
        <f>IF($A21="","",IF(VLOOKUP($A21,選手名簿!$A$9:$M$58,3)="","",VLOOKUP($A21,選手名簿!$A$9:$M$58,3)))</f>
        <v/>
      </c>
      <c r="D21" s="141" t="str">
        <f>IF($A21="","",IF(VLOOKUP($A21,選手名簿!$A$9:$M$58,4)="","",VLOOKUP($A21,選手名簿!$A$9:$M$58,4)))</f>
        <v/>
      </c>
      <c r="E21" s="142" t="str">
        <f>IF($A21="","",IF(VLOOKUP($A21,選手名簿!$A$9:$M$58,5)="","",VLOOKUP($A21,選手名簿!$A$9:$M$58,5)))</f>
        <v/>
      </c>
      <c r="F21" s="75"/>
      <c r="G21" s="12"/>
      <c r="H21" s="13"/>
      <c r="I21" s="13"/>
      <c r="J21" s="35" t="str">
        <f>IF($B21="","",IF(ISERROR(VLOOKUP($A21,MT!$B$14:$B$20,1,FALSE))=TRUE,"","○"))</f>
        <v/>
      </c>
      <c r="K21" s="36" t="str">
        <f>IF($B21="","",IF(ISERROR(VLOOKUP($A21,WT!$B$14:$B$20,1,FALSE))=TRUE,"","○"))</f>
        <v/>
      </c>
      <c r="L21" s="88" t="str">
        <f>IF($B21="","",IF(ISERROR(VLOOKUP($A21,OBT!$B$14:$B$22,1,FALSE)=TRUE),"","○"))</f>
        <v/>
      </c>
      <c r="M21" s="86" t="str">
        <f>IF($B21="","",IF(ISERROR(VLOOKUP($A21,OGT!$B$14:$B$22,1,FALSE)=TRUE),"","○"))</f>
        <v/>
      </c>
      <c r="N21" s="88" t="str">
        <f>IF($B21="","",IF(ISERROR(VLOOKUP($A21,HBT!$B$14:$B$22,1,FALSE)=TRUE),"","○"))</f>
        <v/>
      </c>
      <c r="O21" s="59" t="str">
        <f>IF($B21="","",IF(ISERROR(VLOOKUP($A21,MS!$B$11:$B$26,1,FALSE))=TRUE,"","○"))</f>
        <v/>
      </c>
      <c r="P21" s="45" t="str">
        <f>IF($B21="","",IF(ISERROR(VLOOKUP($A21,MD!$B$11:$B$34,1,FALSE))=TRUE,"","○"))</f>
        <v/>
      </c>
      <c r="Q21" s="44" t="str">
        <f>IF($B21="","",IF(ISERROR(VLOOKUP($A21,'30MS'!$B$11:$B$26,1,FALSE))=TRUE,"","○"))</f>
        <v/>
      </c>
      <c r="R21" s="45" t="str">
        <f>IF($B21="","",IF(ISERROR(VLOOKUP($A21,'30MD'!$B$11:$B$34,1,FALSE))=TRUE,"","○"))</f>
        <v/>
      </c>
      <c r="S21" s="44" t="str">
        <f>IF($B21="","",IF(ISERROR(VLOOKUP($A21,'40MS'!$B$11:$B$26,1,FALSE))=TRUE,"","○"))</f>
        <v/>
      </c>
      <c r="T21" s="45" t="str">
        <f>IF($B21="","",IF(ISERROR(VLOOKUP($A21,'40MD'!$B$11:$B$34,1,FALSE))=TRUE,"","○"))</f>
        <v/>
      </c>
      <c r="U21" s="44" t="str">
        <f>IF($B21="","",IF(ISERROR(VLOOKUP($A21,'50MS'!$B$11:$B$26,1,FALSE))=TRUE,"","○"))</f>
        <v/>
      </c>
      <c r="V21" s="45" t="str">
        <f>IF($B21="","",IF(ISERROR(VLOOKUP($A21,'50MD'!$B$11:$B$34,1,FALSE))=TRUE,"","○"))</f>
        <v/>
      </c>
      <c r="W21" s="44" t="str">
        <f>IF($B21="","",IF(ISERROR(VLOOKUP($A21,'60MS'!$B$11:$B$26,1,FALSE))=TRUE,"","○"))</f>
        <v/>
      </c>
      <c r="X21" s="45" t="str">
        <f>IF($B21="","",IF(ISERROR(VLOOKUP($A21,'60MD'!$B$11:$B$34,1,FALSE))=TRUE,"","○"))</f>
        <v/>
      </c>
      <c r="Y21" s="46" t="str">
        <f>IF($B21="","",IF(ISERROR(VLOOKUP($A21,'65MS'!$B$11:$B$26,1,FALSE))=TRUE,"","○"))</f>
        <v/>
      </c>
      <c r="Z21" s="45" t="str">
        <f>IF($B21="","",IF(ISERROR(VLOOKUP($A21,'65MD'!$B$11:$B$34,1,FALSE))=TRUE,"","○"))</f>
        <v/>
      </c>
      <c r="AA21" s="44" t="str">
        <f>IF($B21="","",IF(ISERROR(VLOOKUP($A21,'70MS'!$B$11:$B$26,1,FALSE))=TRUE,"","○"))</f>
        <v/>
      </c>
      <c r="AB21" s="45" t="str">
        <f>IF($B21="","",IF(ISERROR(VLOOKUP($A21,'70MD'!$B$11:$B$34,1,FALSE))=TRUE,"","○"))</f>
        <v/>
      </c>
      <c r="AC21" s="44" t="str">
        <f>IF($B21="","",IF(ISERROR(VLOOKUP($A21,WS!$B$11:$B$26,1,FALSE))=TRUE,"","○"))</f>
        <v/>
      </c>
      <c r="AD21" s="45" t="str">
        <f>IF($B21="","",IF(ISERROR(VLOOKUP($A21,WD!$B$11:$B$34,1,FALSE))=TRUE,"","○"))</f>
        <v/>
      </c>
      <c r="AE21" s="44" t="str">
        <f>IF($B21="","",IF(ISERROR(VLOOKUP($A21,'30WS'!$B$11:$B$26,1,FALSE))=TRUE,"","○"))</f>
        <v/>
      </c>
      <c r="AF21" s="45" t="str">
        <f>IF($B21="","",IF(ISERROR(VLOOKUP($A21,'30WD'!$B$11:$B$34,1,FALSE))=TRUE,"","○"))</f>
        <v/>
      </c>
      <c r="AG21" s="46" t="str">
        <f>IF($B21="","",IF(ISERROR(VLOOKUP($A21,'40WS'!$B$11:$B$26,1,FALSE))=TRUE,"","○"))</f>
        <v/>
      </c>
      <c r="AH21" s="45" t="str">
        <f>IF($B21="","",IF(ISERROR(VLOOKUP($A21,'40WD'!$B$11:$B$34,1,FALSE))=TRUE,"","○"))</f>
        <v/>
      </c>
      <c r="AI21" s="44" t="str">
        <f>IF($B21="","",IF(ISERROR(VLOOKUP($A21,'50WS'!$B$11:$B$26,1,FALSE))=TRUE,"","○"))</f>
        <v/>
      </c>
      <c r="AJ21" s="45" t="str">
        <f>IF($B21="","",IF(ISERROR(VLOOKUP($A21,'50WD'!$B$11:$B$34,1,FALSE))=TRUE,"","○"))</f>
        <v/>
      </c>
      <c r="AK21" s="46" t="str">
        <f>IF($B21="","",IF(ISERROR(VLOOKUP($A21,'55WS'!$B$11:$B$26,1,FALSE))=TRUE,"","○"))</f>
        <v/>
      </c>
      <c r="AL21" s="47" t="str">
        <f>IF($B21="","",IF(ISERROR(VLOOKUP($A21,'55WD'!$B$11:$B$34,1,FALSE))=TRUE,"","○"))</f>
        <v/>
      </c>
      <c r="AM21" s="19" t="str">
        <f>IF(VLOOKUP($A21,選手名簿!$A$9:$M$58,2)&lt;&gt;"",IF(COUNTA($F21:$F21)&gt;=0,IF(COUNTIF($G21:$AL21,"○")&lt;1,1,""),""),"")</f>
        <v/>
      </c>
    </row>
    <row r="22" spans="1:39" ht="15" customHeight="1" x14ac:dyDescent="0.15">
      <c r="A22" s="41">
        <v>17</v>
      </c>
      <c r="B22" s="42" t="str">
        <f>IF($A22="","",IF(VLOOKUP($A22,選手名簿!$A$9:$M$58,2)="","",VLOOKUP($A22,選手名簿!$A$9:$M$58,2)))</f>
        <v/>
      </c>
      <c r="C22" s="43" t="str">
        <f>IF($A22="","",IF(VLOOKUP($A22,選手名簿!$A$9:$M$58,3)="","",VLOOKUP($A22,選手名簿!$A$9:$M$58,3)))</f>
        <v/>
      </c>
      <c r="D22" s="141" t="str">
        <f>IF($A22="","",IF(VLOOKUP($A22,選手名簿!$A$9:$M$58,4)="","",VLOOKUP($A22,選手名簿!$A$9:$M$58,4)))</f>
        <v/>
      </c>
      <c r="E22" s="142" t="str">
        <f>IF($A22="","",IF(VLOOKUP($A22,選手名簿!$A$9:$M$58,5)="","",VLOOKUP($A22,選手名簿!$A$9:$M$58,5)))</f>
        <v/>
      </c>
      <c r="F22" s="75"/>
      <c r="G22" s="12"/>
      <c r="H22" s="13"/>
      <c r="I22" s="13"/>
      <c r="J22" s="35" t="str">
        <f>IF($B22="","",IF(ISERROR(VLOOKUP($A22,MT!$B$14:$B$20,1,FALSE))=TRUE,"","○"))</f>
        <v/>
      </c>
      <c r="K22" s="36" t="str">
        <f>IF($B22="","",IF(ISERROR(VLOOKUP($A22,WT!$B$14:$B$20,1,FALSE))=TRUE,"","○"))</f>
        <v/>
      </c>
      <c r="L22" s="88" t="str">
        <f>IF($B22="","",IF(ISERROR(VLOOKUP($A22,OBT!$B$14:$B$22,1,FALSE)=TRUE),"","○"))</f>
        <v/>
      </c>
      <c r="M22" s="86" t="str">
        <f>IF($B22="","",IF(ISERROR(VLOOKUP($A22,OGT!$B$14:$B$22,1,FALSE)=TRUE),"","○"))</f>
        <v/>
      </c>
      <c r="N22" s="88" t="str">
        <f>IF($B22="","",IF(ISERROR(VLOOKUP($A22,HBT!$B$14:$B$22,1,FALSE)=TRUE),"","○"))</f>
        <v/>
      </c>
      <c r="O22" s="59" t="str">
        <f>IF($B22="","",IF(ISERROR(VLOOKUP($A22,MS!$B$11:$B$26,1,FALSE))=TRUE,"","○"))</f>
        <v/>
      </c>
      <c r="P22" s="45" t="str">
        <f>IF($B22="","",IF(ISERROR(VLOOKUP($A22,MD!$B$11:$B$34,1,FALSE))=TRUE,"","○"))</f>
        <v/>
      </c>
      <c r="Q22" s="44" t="str">
        <f>IF($B22="","",IF(ISERROR(VLOOKUP($A22,'30MS'!$B$11:$B$26,1,FALSE))=TRUE,"","○"))</f>
        <v/>
      </c>
      <c r="R22" s="45" t="str">
        <f>IF($B22="","",IF(ISERROR(VLOOKUP($A22,'30MD'!$B$11:$B$34,1,FALSE))=TRUE,"","○"))</f>
        <v/>
      </c>
      <c r="S22" s="44" t="str">
        <f>IF($B22="","",IF(ISERROR(VLOOKUP($A22,'40MS'!$B$11:$B$26,1,FALSE))=TRUE,"","○"))</f>
        <v/>
      </c>
      <c r="T22" s="45" t="str">
        <f>IF($B22="","",IF(ISERROR(VLOOKUP($A22,'40MD'!$B$11:$B$34,1,FALSE))=TRUE,"","○"))</f>
        <v/>
      </c>
      <c r="U22" s="44" t="str">
        <f>IF($B22="","",IF(ISERROR(VLOOKUP($A22,'50MS'!$B$11:$B$26,1,FALSE))=TRUE,"","○"))</f>
        <v/>
      </c>
      <c r="V22" s="45" t="str">
        <f>IF($B22="","",IF(ISERROR(VLOOKUP($A22,'50MD'!$B$11:$B$34,1,FALSE))=TRUE,"","○"))</f>
        <v/>
      </c>
      <c r="W22" s="44" t="str">
        <f>IF($B22="","",IF(ISERROR(VLOOKUP($A22,'60MS'!$B$11:$B$26,1,FALSE))=TRUE,"","○"))</f>
        <v/>
      </c>
      <c r="X22" s="45" t="str">
        <f>IF($B22="","",IF(ISERROR(VLOOKUP($A22,'60MD'!$B$11:$B$34,1,FALSE))=TRUE,"","○"))</f>
        <v/>
      </c>
      <c r="Y22" s="46" t="str">
        <f>IF($B22="","",IF(ISERROR(VLOOKUP($A22,'65MS'!$B$11:$B$26,1,FALSE))=TRUE,"","○"))</f>
        <v/>
      </c>
      <c r="Z22" s="45" t="str">
        <f>IF($B22="","",IF(ISERROR(VLOOKUP($A22,'65MD'!$B$11:$B$34,1,FALSE))=TRUE,"","○"))</f>
        <v/>
      </c>
      <c r="AA22" s="44" t="str">
        <f>IF($B22="","",IF(ISERROR(VLOOKUP($A22,'70MS'!$B$11:$B$26,1,FALSE))=TRUE,"","○"))</f>
        <v/>
      </c>
      <c r="AB22" s="45" t="str">
        <f>IF($B22="","",IF(ISERROR(VLOOKUP($A22,'70MD'!$B$11:$B$34,1,FALSE))=TRUE,"","○"))</f>
        <v/>
      </c>
      <c r="AC22" s="44" t="str">
        <f>IF($B22="","",IF(ISERROR(VLOOKUP($A22,WS!$B$11:$B$26,1,FALSE))=TRUE,"","○"))</f>
        <v/>
      </c>
      <c r="AD22" s="45" t="str">
        <f>IF($B22="","",IF(ISERROR(VLOOKUP($A22,WD!$B$11:$B$34,1,FALSE))=TRUE,"","○"))</f>
        <v/>
      </c>
      <c r="AE22" s="44" t="str">
        <f>IF($B22="","",IF(ISERROR(VLOOKUP($A22,'30WS'!$B$11:$B$26,1,FALSE))=TRUE,"","○"))</f>
        <v/>
      </c>
      <c r="AF22" s="45" t="str">
        <f>IF($B22="","",IF(ISERROR(VLOOKUP($A22,'30WD'!$B$11:$B$34,1,FALSE))=TRUE,"","○"))</f>
        <v/>
      </c>
      <c r="AG22" s="46" t="str">
        <f>IF($B22="","",IF(ISERROR(VLOOKUP($A22,'40WS'!$B$11:$B$26,1,FALSE))=TRUE,"","○"))</f>
        <v/>
      </c>
      <c r="AH22" s="45" t="str">
        <f>IF($B22="","",IF(ISERROR(VLOOKUP($A22,'40WD'!$B$11:$B$34,1,FALSE))=TRUE,"","○"))</f>
        <v/>
      </c>
      <c r="AI22" s="44" t="str">
        <f>IF($B22="","",IF(ISERROR(VLOOKUP($A22,'50WS'!$B$11:$B$26,1,FALSE))=TRUE,"","○"))</f>
        <v/>
      </c>
      <c r="AJ22" s="45" t="str">
        <f>IF($B22="","",IF(ISERROR(VLOOKUP($A22,'50WD'!$B$11:$B$34,1,FALSE))=TRUE,"","○"))</f>
        <v/>
      </c>
      <c r="AK22" s="46" t="str">
        <f>IF($B22="","",IF(ISERROR(VLOOKUP($A22,'55WS'!$B$11:$B$26,1,FALSE))=TRUE,"","○"))</f>
        <v/>
      </c>
      <c r="AL22" s="47" t="str">
        <f>IF($B22="","",IF(ISERROR(VLOOKUP($A22,'55WD'!$B$11:$B$34,1,FALSE))=TRUE,"","○"))</f>
        <v/>
      </c>
      <c r="AM22" s="19" t="str">
        <f>IF(VLOOKUP($A22,選手名簿!$A$9:$M$58,2)&lt;&gt;"",IF(COUNTA($F22:$F22)&gt;=0,IF(COUNTIF($G22:$AL22,"○")&lt;1,1,""),""),"")</f>
        <v/>
      </c>
    </row>
    <row r="23" spans="1:39" ht="15" customHeight="1" x14ac:dyDescent="0.15">
      <c r="A23" s="41">
        <v>18</v>
      </c>
      <c r="B23" s="42" t="str">
        <f>IF($A23="","",IF(VLOOKUP($A23,選手名簿!$A$9:$M$58,2)="","",VLOOKUP($A23,選手名簿!$A$9:$M$58,2)))</f>
        <v/>
      </c>
      <c r="C23" s="43" t="str">
        <f>IF($A23="","",IF(VLOOKUP($A23,選手名簿!$A$9:$M$58,3)="","",VLOOKUP($A23,選手名簿!$A$9:$M$58,3)))</f>
        <v/>
      </c>
      <c r="D23" s="141" t="str">
        <f>IF($A23="","",IF(VLOOKUP($A23,選手名簿!$A$9:$M$58,4)="","",VLOOKUP($A23,選手名簿!$A$9:$M$58,4)))</f>
        <v/>
      </c>
      <c r="E23" s="142" t="str">
        <f>IF($A23="","",IF(VLOOKUP($A23,選手名簿!$A$9:$M$58,5)="","",VLOOKUP($A23,選手名簿!$A$9:$M$58,5)))</f>
        <v/>
      </c>
      <c r="F23" s="75"/>
      <c r="G23" s="12"/>
      <c r="H23" s="13"/>
      <c r="I23" s="13"/>
      <c r="J23" s="35" t="str">
        <f>IF($B23="","",IF(ISERROR(VLOOKUP($A23,MT!$B$14:$B$20,1,FALSE))=TRUE,"","○"))</f>
        <v/>
      </c>
      <c r="K23" s="36" t="str">
        <f>IF($B23="","",IF(ISERROR(VLOOKUP($A23,WT!$B$14:$B$20,1,FALSE))=TRUE,"","○"))</f>
        <v/>
      </c>
      <c r="L23" s="88" t="str">
        <f>IF($B23="","",IF(ISERROR(VLOOKUP($A23,OBT!$B$14:$B$22,1,FALSE)=TRUE),"","○"))</f>
        <v/>
      </c>
      <c r="M23" s="86" t="str">
        <f>IF($B23="","",IF(ISERROR(VLOOKUP($A23,OGT!$B$14:$B$22,1,FALSE)=TRUE),"","○"))</f>
        <v/>
      </c>
      <c r="N23" s="88" t="str">
        <f>IF($B23="","",IF(ISERROR(VLOOKUP($A23,HBT!$B$14:$B$22,1,FALSE)=TRUE),"","○"))</f>
        <v/>
      </c>
      <c r="O23" s="59" t="str">
        <f>IF($B23="","",IF(ISERROR(VLOOKUP($A23,MS!$B$11:$B$26,1,FALSE))=TRUE,"","○"))</f>
        <v/>
      </c>
      <c r="P23" s="45" t="str">
        <f>IF($B23="","",IF(ISERROR(VLOOKUP($A23,MD!$B$11:$B$34,1,FALSE))=TRUE,"","○"))</f>
        <v/>
      </c>
      <c r="Q23" s="44" t="str">
        <f>IF($B23="","",IF(ISERROR(VLOOKUP($A23,'30MS'!$B$11:$B$26,1,FALSE))=TRUE,"","○"))</f>
        <v/>
      </c>
      <c r="R23" s="45" t="str">
        <f>IF($B23="","",IF(ISERROR(VLOOKUP($A23,'30MD'!$B$11:$B$34,1,FALSE))=TRUE,"","○"))</f>
        <v/>
      </c>
      <c r="S23" s="44" t="str">
        <f>IF($B23="","",IF(ISERROR(VLOOKUP($A23,'40MS'!$B$11:$B$26,1,FALSE))=TRUE,"","○"))</f>
        <v/>
      </c>
      <c r="T23" s="45" t="str">
        <f>IF($B23="","",IF(ISERROR(VLOOKUP($A23,'40MD'!$B$11:$B$34,1,FALSE))=TRUE,"","○"))</f>
        <v/>
      </c>
      <c r="U23" s="44" t="str">
        <f>IF($B23="","",IF(ISERROR(VLOOKUP($A23,'50MS'!$B$11:$B$26,1,FALSE))=TRUE,"","○"))</f>
        <v/>
      </c>
      <c r="V23" s="45" t="str">
        <f>IF($B23="","",IF(ISERROR(VLOOKUP($A23,'50MD'!$B$11:$B$34,1,FALSE))=TRUE,"","○"))</f>
        <v/>
      </c>
      <c r="W23" s="44" t="str">
        <f>IF($B23="","",IF(ISERROR(VLOOKUP($A23,'60MS'!$B$11:$B$26,1,FALSE))=TRUE,"","○"))</f>
        <v/>
      </c>
      <c r="X23" s="45" t="str">
        <f>IF($B23="","",IF(ISERROR(VLOOKUP($A23,'60MD'!$B$11:$B$34,1,FALSE))=TRUE,"","○"))</f>
        <v/>
      </c>
      <c r="Y23" s="46" t="str">
        <f>IF($B23="","",IF(ISERROR(VLOOKUP($A23,'65MS'!$B$11:$B$26,1,FALSE))=TRUE,"","○"))</f>
        <v/>
      </c>
      <c r="Z23" s="45" t="str">
        <f>IF($B23="","",IF(ISERROR(VLOOKUP($A23,'65MD'!$B$11:$B$34,1,FALSE))=TRUE,"","○"))</f>
        <v/>
      </c>
      <c r="AA23" s="44" t="str">
        <f>IF($B23="","",IF(ISERROR(VLOOKUP($A23,'70MS'!$B$11:$B$26,1,FALSE))=TRUE,"","○"))</f>
        <v/>
      </c>
      <c r="AB23" s="45" t="str">
        <f>IF($B23="","",IF(ISERROR(VLOOKUP($A23,'70MD'!$B$11:$B$34,1,FALSE))=TRUE,"","○"))</f>
        <v/>
      </c>
      <c r="AC23" s="44" t="str">
        <f>IF($B23="","",IF(ISERROR(VLOOKUP($A23,WS!$B$11:$B$26,1,FALSE))=TRUE,"","○"))</f>
        <v/>
      </c>
      <c r="AD23" s="45" t="str">
        <f>IF($B23="","",IF(ISERROR(VLOOKUP($A23,WD!$B$11:$B$34,1,FALSE))=TRUE,"","○"))</f>
        <v/>
      </c>
      <c r="AE23" s="44" t="str">
        <f>IF($B23="","",IF(ISERROR(VLOOKUP($A23,'30WS'!$B$11:$B$26,1,FALSE))=TRUE,"","○"))</f>
        <v/>
      </c>
      <c r="AF23" s="45" t="str">
        <f>IF($B23="","",IF(ISERROR(VLOOKUP($A23,'30WD'!$B$11:$B$34,1,FALSE))=TRUE,"","○"))</f>
        <v/>
      </c>
      <c r="AG23" s="46" t="str">
        <f>IF($B23="","",IF(ISERROR(VLOOKUP($A23,'40WS'!$B$11:$B$26,1,FALSE))=TRUE,"","○"))</f>
        <v/>
      </c>
      <c r="AH23" s="45" t="str">
        <f>IF($B23="","",IF(ISERROR(VLOOKUP($A23,'40WD'!$B$11:$B$34,1,FALSE))=TRUE,"","○"))</f>
        <v/>
      </c>
      <c r="AI23" s="44" t="str">
        <f>IF($B23="","",IF(ISERROR(VLOOKUP($A23,'50WS'!$B$11:$B$26,1,FALSE))=TRUE,"","○"))</f>
        <v/>
      </c>
      <c r="AJ23" s="45" t="str">
        <f>IF($B23="","",IF(ISERROR(VLOOKUP($A23,'50WD'!$B$11:$B$34,1,FALSE))=TRUE,"","○"))</f>
        <v/>
      </c>
      <c r="AK23" s="46" t="str">
        <f>IF($B23="","",IF(ISERROR(VLOOKUP($A23,'55WS'!$B$11:$B$26,1,FALSE))=TRUE,"","○"))</f>
        <v/>
      </c>
      <c r="AL23" s="47" t="str">
        <f>IF($B23="","",IF(ISERROR(VLOOKUP($A23,'55WD'!$B$11:$B$34,1,FALSE))=TRUE,"","○"))</f>
        <v/>
      </c>
      <c r="AM23" s="19" t="str">
        <f>IF(VLOOKUP($A23,選手名簿!$A$9:$M$58,2)&lt;&gt;"",IF(COUNTA($F23:$F23)&gt;=0,IF(COUNTIF($G23:$AL23,"○")&lt;1,1,""),""),"")</f>
        <v/>
      </c>
    </row>
    <row r="24" spans="1:39" ht="15" customHeight="1" x14ac:dyDescent="0.15">
      <c r="A24" s="41">
        <v>19</v>
      </c>
      <c r="B24" s="42" t="str">
        <f>IF($A24="","",IF(VLOOKUP($A24,選手名簿!$A$9:$M$58,2)="","",VLOOKUP($A24,選手名簿!$A$9:$M$58,2)))</f>
        <v/>
      </c>
      <c r="C24" s="43" t="str">
        <f>IF($A24="","",IF(VLOOKUP($A24,選手名簿!$A$9:$M$58,3)="","",VLOOKUP($A24,選手名簿!$A$9:$M$58,3)))</f>
        <v/>
      </c>
      <c r="D24" s="141" t="str">
        <f>IF($A24="","",IF(VLOOKUP($A24,選手名簿!$A$9:$M$58,4)="","",VLOOKUP($A24,選手名簿!$A$9:$M$58,4)))</f>
        <v/>
      </c>
      <c r="E24" s="142" t="str">
        <f>IF($A24="","",IF(VLOOKUP($A24,選手名簿!$A$9:$M$58,5)="","",VLOOKUP($A24,選手名簿!$A$9:$M$58,5)))</f>
        <v/>
      </c>
      <c r="F24" s="75"/>
      <c r="G24" s="12"/>
      <c r="H24" s="13"/>
      <c r="I24" s="13"/>
      <c r="J24" s="35" t="str">
        <f>IF($B24="","",IF(ISERROR(VLOOKUP($A24,MT!$B$14:$B$20,1,FALSE))=TRUE,"","○"))</f>
        <v/>
      </c>
      <c r="K24" s="36" t="str">
        <f>IF($B24="","",IF(ISERROR(VLOOKUP($A24,WT!$B$14:$B$20,1,FALSE))=TRUE,"","○"))</f>
        <v/>
      </c>
      <c r="L24" s="88" t="str">
        <f>IF($B24="","",IF(ISERROR(VLOOKUP($A24,OBT!$B$14:$B$22,1,FALSE)=TRUE),"","○"))</f>
        <v/>
      </c>
      <c r="M24" s="86" t="str">
        <f>IF($B24="","",IF(ISERROR(VLOOKUP($A24,OGT!$B$14:$B$22,1,FALSE)=TRUE),"","○"))</f>
        <v/>
      </c>
      <c r="N24" s="88" t="str">
        <f>IF($B24="","",IF(ISERROR(VLOOKUP($A24,HBT!$B$14:$B$22,1,FALSE)=TRUE),"","○"))</f>
        <v/>
      </c>
      <c r="O24" s="59" t="str">
        <f>IF($B24="","",IF(ISERROR(VLOOKUP($A24,MS!$B$11:$B$26,1,FALSE))=TRUE,"","○"))</f>
        <v/>
      </c>
      <c r="P24" s="45" t="str">
        <f>IF($B24="","",IF(ISERROR(VLOOKUP($A24,MD!$B$11:$B$34,1,FALSE))=TRUE,"","○"))</f>
        <v/>
      </c>
      <c r="Q24" s="44" t="str">
        <f>IF($B24="","",IF(ISERROR(VLOOKUP($A24,'30MS'!$B$11:$B$26,1,FALSE))=TRUE,"","○"))</f>
        <v/>
      </c>
      <c r="R24" s="45" t="str">
        <f>IF($B24="","",IF(ISERROR(VLOOKUP($A24,'30MD'!$B$11:$B$34,1,FALSE))=TRUE,"","○"))</f>
        <v/>
      </c>
      <c r="S24" s="44" t="str">
        <f>IF($B24="","",IF(ISERROR(VLOOKUP($A24,'40MS'!$B$11:$B$26,1,FALSE))=TRUE,"","○"))</f>
        <v/>
      </c>
      <c r="T24" s="45" t="str">
        <f>IF($B24="","",IF(ISERROR(VLOOKUP($A24,'40MD'!$B$11:$B$34,1,FALSE))=TRUE,"","○"))</f>
        <v/>
      </c>
      <c r="U24" s="44" t="str">
        <f>IF($B24="","",IF(ISERROR(VLOOKUP($A24,'50MS'!$B$11:$B$26,1,FALSE))=TRUE,"","○"))</f>
        <v/>
      </c>
      <c r="V24" s="45" t="str">
        <f>IF($B24="","",IF(ISERROR(VLOOKUP($A24,'50MD'!$B$11:$B$34,1,FALSE))=TRUE,"","○"))</f>
        <v/>
      </c>
      <c r="W24" s="44" t="str">
        <f>IF($B24="","",IF(ISERROR(VLOOKUP($A24,'60MS'!$B$11:$B$26,1,FALSE))=TRUE,"","○"))</f>
        <v/>
      </c>
      <c r="X24" s="45" t="str">
        <f>IF($B24="","",IF(ISERROR(VLOOKUP($A24,'60MD'!$B$11:$B$34,1,FALSE))=TRUE,"","○"))</f>
        <v/>
      </c>
      <c r="Y24" s="46" t="str">
        <f>IF($B24="","",IF(ISERROR(VLOOKUP($A24,'65MS'!$B$11:$B$26,1,FALSE))=TRUE,"","○"))</f>
        <v/>
      </c>
      <c r="Z24" s="45" t="str">
        <f>IF($B24="","",IF(ISERROR(VLOOKUP($A24,'65MD'!$B$11:$B$34,1,FALSE))=TRUE,"","○"))</f>
        <v/>
      </c>
      <c r="AA24" s="44" t="str">
        <f>IF($B24="","",IF(ISERROR(VLOOKUP($A24,'70MS'!$B$11:$B$26,1,FALSE))=TRUE,"","○"))</f>
        <v/>
      </c>
      <c r="AB24" s="45" t="str">
        <f>IF($B24="","",IF(ISERROR(VLOOKUP($A24,'70MD'!$B$11:$B$34,1,FALSE))=TRUE,"","○"))</f>
        <v/>
      </c>
      <c r="AC24" s="44" t="str">
        <f>IF($B24="","",IF(ISERROR(VLOOKUP($A24,WS!$B$11:$B$26,1,FALSE))=TRUE,"","○"))</f>
        <v/>
      </c>
      <c r="AD24" s="45" t="str">
        <f>IF($B24="","",IF(ISERROR(VLOOKUP($A24,WD!$B$11:$B$34,1,FALSE))=TRUE,"","○"))</f>
        <v/>
      </c>
      <c r="AE24" s="44" t="str">
        <f>IF($B24="","",IF(ISERROR(VLOOKUP($A24,'30WS'!$B$11:$B$26,1,FALSE))=TRUE,"","○"))</f>
        <v/>
      </c>
      <c r="AF24" s="45" t="str">
        <f>IF($B24="","",IF(ISERROR(VLOOKUP($A24,'30WD'!$B$11:$B$34,1,FALSE))=TRUE,"","○"))</f>
        <v/>
      </c>
      <c r="AG24" s="46" t="str">
        <f>IF($B24="","",IF(ISERROR(VLOOKUP($A24,'40WS'!$B$11:$B$26,1,FALSE))=TRUE,"","○"))</f>
        <v/>
      </c>
      <c r="AH24" s="45" t="str">
        <f>IF($B24="","",IF(ISERROR(VLOOKUP($A24,'40WD'!$B$11:$B$34,1,FALSE))=TRUE,"","○"))</f>
        <v/>
      </c>
      <c r="AI24" s="44" t="str">
        <f>IF($B24="","",IF(ISERROR(VLOOKUP($A24,'50WS'!$B$11:$B$26,1,FALSE))=TRUE,"","○"))</f>
        <v/>
      </c>
      <c r="AJ24" s="45" t="str">
        <f>IF($B24="","",IF(ISERROR(VLOOKUP($A24,'50WD'!$B$11:$B$34,1,FALSE))=TRUE,"","○"))</f>
        <v/>
      </c>
      <c r="AK24" s="46" t="str">
        <f>IF($B24="","",IF(ISERROR(VLOOKUP($A24,'55WS'!$B$11:$B$26,1,FALSE))=TRUE,"","○"))</f>
        <v/>
      </c>
      <c r="AL24" s="47" t="str">
        <f>IF($B24="","",IF(ISERROR(VLOOKUP($A24,'55WD'!$B$11:$B$34,1,FALSE))=TRUE,"","○"))</f>
        <v/>
      </c>
      <c r="AM24" s="19" t="str">
        <f>IF(VLOOKUP($A24,選手名簿!$A$9:$M$58,2)&lt;&gt;"",IF(COUNTA($F24:$F24)&gt;=0,IF(COUNTIF($G24:$AL24,"○")&lt;1,1,""),""),"")</f>
        <v/>
      </c>
    </row>
    <row r="25" spans="1:39" ht="15" customHeight="1" x14ac:dyDescent="0.15">
      <c r="A25" s="41">
        <v>20</v>
      </c>
      <c r="B25" s="42" t="str">
        <f>IF($A25="","",IF(VLOOKUP($A25,選手名簿!$A$9:$M$58,2)="","",VLOOKUP($A25,選手名簿!$A$9:$M$58,2)))</f>
        <v/>
      </c>
      <c r="C25" s="43" t="str">
        <f>IF($A25="","",IF(VLOOKUP($A25,選手名簿!$A$9:$M$58,3)="","",VLOOKUP($A25,選手名簿!$A$9:$M$58,3)))</f>
        <v/>
      </c>
      <c r="D25" s="141" t="str">
        <f>IF($A25="","",IF(VLOOKUP($A25,選手名簿!$A$9:$M$58,4)="","",VLOOKUP($A25,選手名簿!$A$9:$M$58,4)))</f>
        <v/>
      </c>
      <c r="E25" s="142" t="str">
        <f>IF($A25="","",IF(VLOOKUP($A25,選手名簿!$A$9:$M$58,5)="","",VLOOKUP($A25,選手名簿!$A$9:$M$58,5)))</f>
        <v/>
      </c>
      <c r="F25" s="75"/>
      <c r="G25" s="12"/>
      <c r="H25" s="13"/>
      <c r="I25" s="13"/>
      <c r="J25" s="35" t="str">
        <f>IF($B25="","",IF(ISERROR(VLOOKUP($A25,MT!$B$14:$B$20,1,FALSE))=TRUE,"","○"))</f>
        <v/>
      </c>
      <c r="K25" s="36" t="str">
        <f>IF($B25="","",IF(ISERROR(VLOOKUP($A25,WT!$B$14:$B$20,1,FALSE))=TRUE,"","○"))</f>
        <v/>
      </c>
      <c r="L25" s="88" t="str">
        <f>IF($B25="","",IF(ISERROR(VLOOKUP($A25,OBT!$B$14:$B$22,1,FALSE)=TRUE),"","○"))</f>
        <v/>
      </c>
      <c r="M25" s="86" t="str">
        <f>IF($B25="","",IF(ISERROR(VLOOKUP($A25,OGT!$B$14:$B$22,1,FALSE)=TRUE),"","○"))</f>
        <v/>
      </c>
      <c r="N25" s="88" t="str">
        <f>IF($B25="","",IF(ISERROR(VLOOKUP($A25,HBT!$B$14:$B$22,1,FALSE)=TRUE),"","○"))</f>
        <v/>
      </c>
      <c r="O25" s="59" t="str">
        <f>IF($B25="","",IF(ISERROR(VLOOKUP($A25,MS!$B$11:$B$26,1,FALSE))=TRUE,"","○"))</f>
        <v/>
      </c>
      <c r="P25" s="45" t="str">
        <f>IF($B25="","",IF(ISERROR(VLOOKUP($A25,MD!$B$11:$B$34,1,FALSE))=TRUE,"","○"))</f>
        <v/>
      </c>
      <c r="Q25" s="44" t="str">
        <f>IF($B25="","",IF(ISERROR(VLOOKUP($A25,'30MS'!$B$11:$B$26,1,FALSE))=TRUE,"","○"))</f>
        <v/>
      </c>
      <c r="R25" s="45" t="str">
        <f>IF($B25="","",IF(ISERROR(VLOOKUP($A25,'30MD'!$B$11:$B$34,1,FALSE))=TRUE,"","○"))</f>
        <v/>
      </c>
      <c r="S25" s="44" t="str">
        <f>IF($B25="","",IF(ISERROR(VLOOKUP($A25,'40MS'!$B$11:$B$26,1,FALSE))=TRUE,"","○"))</f>
        <v/>
      </c>
      <c r="T25" s="45" t="str">
        <f>IF($B25="","",IF(ISERROR(VLOOKUP($A25,'40MD'!$B$11:$B$34,1,FALSE))=TRUE,"","○"))</f>
        <v/>
      </c>
      <c r="U25" s="44" t="str">
        <f>IF($B25="","",IF(ISERROR(VLOOKUP($A25,'50MS'!$B$11:$B$26,1,FALSE))=TRUE,"","○"))</f>
        <v/>
      </c>
      <c r="V25" s="45" t="str">
        <f>IF($B25="","",IF(ISERROR(VLOOKUP($A25,'50MD'!$B$11:$B$34,1,FALSE))=TRUE,"","○"))</f>
        <v/>
      </c>
      <c r="W25" s="44" t="str">
        <f>IF($B25="","",IF(ISERROR(VLOOKUP($A25,'60MS'!$B$11:$B$26,1,FALSE))=TRUE,"","○"))</f>
        <v/>
      </c>
      <c r="X25" s="45" t="str">
        <f>IF($B25="","",IF(ISERROR(VLOOKUP($A25,'60MD'!$B$11:$B$34,1,FALSE))=TRUE,"","○"))</f>
        <v/>
      </c>
      <c r="Y25" s="46" t="str">
        <f>IF($B25="","",IF(ISERROR(VLOOKUP($A25,'65MS'!$B$11:$B$26,1,FALSE))=TRUE,"","○"))</f>
        <v/>
      </c>
      <c r="Z25" s="45" t="str">
        <f>IF($B25="","",IF(ISERROR(VLOOKUP($A25,'65MD'!$B$11:$B$34,1,FALSE))=TRUE,"","○"))</f>
        <v/>
      </c>
      <c r="AA25" s="44" t="str">
        <f>IF($B25="","",IF(ISERROR(VLOOKUP($A25,'70MS'!$B$11:$B$26,1,FALSE))=TRUE,"","○"))</f>
        <v/>
      </c>
      <c r="AB25" s="45" t="str">
        <f>IF($B25="","",IF(ISERROR(VLOOKUP($A25,'70MD'!$B$11:$B$34,1,FALSE))=TRUE,"","○"))</f>
        <v/>
      </c>
      <c r="AC25" s="44" t="str">
        <f>IF($B25="","",IF(ISERROR(VLOOKUP($A25,WS!$B$11:$B$26,1,FALSE))=TRUE,"","○"))</f>
        <v/>
      </c>
      <c r="AD25" s="45" t="str">
        <f>IF($B25="","",IF(ISERROR(VLOOKUP($A25,WD!$B$11:$B$34,1,FALSE))=TRUE,"","○"))</f>
        <v/>
      </c>
      <c r="AE25" s="44" t="str">
        <f>IF($B25="","",IF(ISERROR(VLOOKUP($A25,'30WS'!$B$11:$B$26,1,FALSE))=TRUE,"","○"))</f>
        <v/>
      </c>
      <c r="AF25" s="45" t="str">
        <f>IF($B25="","",IF(ISERROR(VLOOKUP($A25,'30WD'!$B$11:$B$34,1,FALSE))=TRUE,"","○"))</f>
        <v/>
      </c>
      <c r="AG25" s="46" t="str">
        <f>IF($B25="","",IF(ISERROR(VLOOKUP($A25,'40WS'!$B$11:$B$26,1,FALSE))=TRUE,"","○"))</f>
        <v/>
      </c>
      <c r="AH25" s="45" t="str">
        <f>IF($B25="","",IF(ISERROR(VLOOKUP($A25,'40WD'!$B$11:$B$34,1,FALSE))=TRUE,"","○"))</f>
        <v/>
      </c>
      <c r="AI25" s="44" t="str">
        <f>IF($B25="","",IF(ISERROR(VLOOKUP($A25,'50WS'!$B$11:$B$26,1,FALSE))=TRUE,"","○"))</f>
        <v/>
      </c>
      <c r="AJ25" s="45" t="str">
        <f>IF($B25="","",IF(ISERROR(VLOOKUP($A25,'50WD'!$B$11:$B$34,1,FALSE))=TRUE,"","○"))</f>
        <v/>
      </c>
      <c r="AK25" s="46" t="str">
        <f>IF($B25="","",IF(ISERROR(VLOOKUP($A25,'55WS'!$B$11:$B$26,1,FALSE))=TRUE,"","○"))</f>
        <v/>
      </c>
      <c r="AL25" s="47" t="str">
        <f>IF($B25="","",IF(ISERROR(VLOOKUP($A25,'55WD'!$B$11:$B$34,1,FALSE))=TRUE,"","○"))</f>
        <v/>
      </c>
      <c r="AM25" s="19" t="str">
        <f>IF(VLOOKUP($A25,選手名簿!$A$9:$M$58,2)&lt;&gt;"",IF(COUNTA($F25:$F25)&gt;=0,IF(COUNTIF($G25:$AL25,"○")&lt;1,1,""),""),"")</f>
        <v/>
      </c>
    </row>
    <row r="26" spans="1:39" ht="15" customHeight="1" x14ac:dyDescent="0.15">
      <c r="A26" s="48">
        <v>21</v>
      </c>
      <c r="B26" s="42" t="str">
        <f>IF($A26="","",IF(VLOOKUP($A26,選手名簿!$A$9:$M$58,2)="","",VLOOKUP($A26,選手名簿!$A$9:$M$58,2)))</f>
        <v/>
      </c>
      <c r="C26" s="43" t="str">
        <f>IF($A26="","",IF(VLOOKUP($A26,選手名簿!$A$9:$M$58,3)="","",VLOOKUP($A26,選手名簿!$A$9:$M$58,3)))</f>
        <v/>
      </c>
      <c r="D26" s="141" t="str">
        <f>IF($A26="","",IF(VLOOKUP($A26,選手名簿!$A$9:$M$58,4)="","",VLOOKUP($A26,選手名簿!$A$9:$M$58,4)))</f>
        <v/>
      </c>
      <c r="E26" s="142" t="str">
        <f>IF($A26="","",IF(VLOOKUP($A26,選手名簿!$A$9:$M$58,5)="","",VLOOKUP($A26,選手名簿!$A$9:$M$58,5)))</f>
        <v/>
      </c>
      <c r="F26" s="76"/>
      <c r="G26" s="14"/>
      <c r="H26" s="15"/>
      <c r="I26" s="15"/>
      <c r="J26" s="35" t="str">
        <f>IF($B26="","",IF(ISERROR(VLOOKUP($A26,MT!$B$14:$B$20,1,FALSE))=TRUE,"","○"))</f>
        <v/>
      </c>
      <c r="K26" s="36" t="str">
        <f>IF($B26="","",IF(ISERROR(VLOOKUP($A26,WT!$B$14:$B$20,1,FALSE))=TRUE,"","○"))</f>
        <v/>
      </c>
      <c r="L26" s="88" t="str">
        <f>IF($B26="","",IF(ISERROR(VLOOKUP($A26,OBT!$B$14:$B$22,1,FALSE)=TRUE),"","○"))</f>
        <v/>
      </c>
      <c r="M26" s="86" t="str">
        <f>IF($B26="","",IF(ISERROR(VLOOKUP($A26,OGT!$B$14:$B$22,1,FALSE)=TRUE),"","○"))</f>
        <v/>
      </c>
      <c r="N26" s="88" t="str">
        <f>IF($B26="","",IF(ISERROR(VLOOKUP($A26,HBT!$B$14:$B$22,1,FALSE)=TRUE),"","○"))</f>
        <v/>
      </c>
      <c r="O26" s="59" t="str">
        <f>IF($B26="","",IF(ISERROR(VLOOKUP($A26,MS!$B$11:$B$26,1,FALSE))=TRUE,"","○"))</f>
        <v/>
      </c>
      <c r="P26" s="45" t="str">
        <f>IF($B26="","",IF(ISERROR(VLOOKUP($A26,MD!$B$11:$B$34,1,FALSE))=TRUE,"","○"))</f>
        <v/>
      </c>
      <c r="Q26" s="49" t="str">
        <f>IF($B26="","",IF(ISERROR(VLOOKUP($A26,'30MS'!$B$11:$B$26,1,FALSE))=TRUE,"","○"))</f>
        <v/>
      </c>
      <c r="R26" s="50" t="str">
        <f>IF($B26="","",IF(ISERROR(VLOOKUP($A26,'30MD'!$B$11:$B$34,1,FALSE))=TRUE,"","○"))</f>
        <v/>
      </c>
      <c r="S26" s="49" t="str">
        <f>IF($B26="","",IF(ISERROR(VLOOKUP($A26,'40MS'!$B$11:$B$26,1,FALSE))=TRUE,"","○"))</f>
        <v/>
      </c>
      <c r="T26" s="50" t="str">
        <f>IF($B26="","",IF(ISERROR(VLOOKUP($A26,'40MD'!$B$11:$B$34,1,FALSE))=TRUE,"","○"))</f>
        <v/>
      </c>
      <c r="U26" s="49" t="str">
        <f>IF($B26="","",IF(ISERROR(VLOOKUP($A26,'50MS'!$B$11:$B$26,1,FALSE))=TRUE,"","○"))</f>
        <v/>
      </c>
      <c r="V26" s="50" t="str">
        <f>IF($B26="","",IF(ISERROR(VLOOKUP($A26,'50MD'!$B$11:$B$34,1,FALSE))=TRUE,"","○"))</f>
        <v/>
      </c>
      <c r="W26" s="49" t="str">
        <f>IF($B26="","",IF(ISERROR(VLOOKUP($A26,'60MS'!$B$11:$B$26,1,FALSE))=TRUE,"","○"))</f>
        <v/>
      </c>
      <c r="X26" s="50" t="str">
        <f>IF($B26="","",IF(ISERROR(VLOOKUP($A26,'60MD'!$B$11:$B$34,1,FALSE))=TRUE,"","○"))</f>
        <v/>
      </c>
      <c r="Y26" s="51" t="str">
        <f>IF($B26="","",IF(ISERROR(VLOOKUP($A26,'65MS'!$B$11:$B$26,1,FALSE))=TRUE,"","○"))</f>
        <v/>
      </c>
      <c r="Z26" s="50" t="str">
        <f>IF($B26="","",IF(ISERROR(VLOOKUP($A26,'65MD'!$B$11:$B$34,1,FALSE))=TRUE,"","○"))</f>
        <v/>
      </c>
      <c r="AA26" s="49" t="str">
        <f>IF($B26="","",IF(ISERROR(VLOOKUP($A26,'70MS'!$B$11:$B$26,1,FALSE))=TRUE,"","○"))</f>
        <v/>
      </c>
      <c r="AB26" s="50" t="str">
        <f>IF($B26="","",IF(ISERROR(VLOOKUP($A26,'70MD'!$B$11:$B$34,1,FALSE))=TRUE,"","○"))</f>
        <v/>
      </c>
      <c r="AC26" s="49" t="str">
        <f>IF($B26="","",IF(ISERROR(VLOOKUP($A26,WS!$B$11:$B$26,1,FALSE))=TRUE,"","○"))</f>
        <v/>
      </c>
      <c r="AD26" s="50" t="str">
        <f>IF($B26="","",IF(ISERROR(VLOOKUP($A26,WD!$B$11:$B$34,1,FALSE))=TRUE,"","○"))</f>
        <v/>
      </c>
      <c r="AE26" s="49" t="str">
        <f>IF($B26="","",IF(ISERROR(VLOOKUP($A26,'30WS'!$B$11:$B$26,1,FALSE))=TRUE,"","○"))</f>
        <v/>
      </c>
      <c r="AF26" s="50" t="str">
        <f>IF($B26="","",IF(ISERROR(VLOOKUP($A26,'30WD'!$B$11:$B$34,1,FALSE))=TRUE,"","○"))</f>
        <v/>
      </c>
      <c r="AG26" s="51" t="str">
        <f>IF($B26="","",IF(ISERROR(VLOOKUP($A26,'40WS'!$B$11:$B$26,1,FALSE))=TRUE,"","○"))</f>
        <v/>
      </c>
      <c r="AH26" s="50" t="str">
        <f>IF($B26="","",IF(ISERROR(VLOOKUP($A26,'40WD'!$B$11:$B$34,1,FALSE))=TRUE,"","○"))</f>
        <v/>
      </c>
      <c r="AI26" s="49" t="str">
        <f>IF($B26="","",IF(ISERROR(VLOOKUP($A26,'50WS'!$B$11:$B$26,1,FALSE))=TRUE,"","○"))</f>
        <v/>
      </c>
      <c r="AJ26" s="50" t="str">
        <f>IF($B26="","",IF(ISERROR(VLOOKUP($A26,'50WD'!$B$11:$B$34,1,FALSE))=TRUE,"","○"))</f>
        <v/>
      </c>
      <c r="AK26" s="51" t="str">
        <f>IF($B26="","",IF(ISERROR(VLOOKUP($A26,'55WS'!$B$11:$B$26,1,FALSE))=TRUE,"","○"))</f>
        <v/>
      </c>
      <c r="AL26" s="52" t="str">
        <f>IF($B26="","",IF(ISERROR(VLOOKUP($A26,'55WD'!$B$11:$B$34,1,FALSE))=TRUE,"","○"))</f>
        <v/>
      </c>
      <c r="AM26" s="19" t="str">
        <f>IF(VLOOKUP($A26,選手名簿!$A$9:$M$58,2)&lt;&gt;"",IF(COUNTA($F26:$F26)&gt;=0,IF(COUNTIF($G26:$AL26,"○")&lt;1,1,""),""),"")</f>
        <v/>
      </c>
    </row>
    <row r="27" spans="1:39" ht="15" customHeight="1" x14ac:dyDescent="0.15">
      <c r="A27" s="41">
        <v>22</v>
      </c>
      <c r="B27" s="42" t="str">
        <f>IF($A27="","",IF(VLOOKUP($A27,選手名簿!$A$9:$M$58,2)="","",VLOOKUP($A27,選手名簿!$A$9:$M$58,2)))</f>
        <v/>
      </c>
      <c r="C27" s="43" t="str">
        <f>IF($A27="","",IF(VLOOKUP($A27,選手名簿!$A$9:$M$58,3)="","",VLOOKUP($A27,選手名簿!$A$9:$M$58,3)))</f>
        <v/>
      </c>
      <c r="D27" s="141" t="str">
        <f>IF($A27="","",IF(VLOOKUP($A27,選手名簿!$A$9:$M$58,4)="","",VLOOKUP($A27,選手名簿!$A$9:$M$58,4)))</f>
        <v/>
      </c>
      <c r="E27" s="142" t="str">
        <f>IF($A27="","",IF(VLOOKUP($A27,選手名簿!$A$9:$M$58,5)="","",VLOOKUP($A27,選手名簿!$A$9:$M$58,5)))</f>
        <v/>
      </c>
      <c r="F27" s="75"/>
      <c r="G27" s="12"/>
      <c r="H27" s="13"/>
      <c r="I27" s="13"/>
      <c r="J27" s="35" t="str">
        <f>IF($B27="","",IF(ISERROR(VLOOKUP($A27,MT!$B$14:$B$20,1,FALSE))=TRUE,"","○"))</f>
        <v/>
      </c>
      <c r="K27" s="36" t="str">
        <f>IF($B27="","",IF(ISERROR(VLOOKUP($A27,WT!$B$14:$B$20,1,FALSE))=TRUE,"","○"))</f>
        <v/>
      </c>
      <c r="L27" s="88" t="str">
        <f>IF($B27="","",IF(ISERROR(VLOOKUP($A27,OBT!$B$14:$B$22,1,FALSE)=TRUE),"","○"))</f>
        <v/>
      </c>
      <c r="M27" s="86" t="str">
        <f>IF($B27="","",IF(ISERROR(VLOOKUP($A27,OGT!$B$14:$B$22,1,FALSE)=TRUE),"","○"))</f>
        <v/>
      </c>
      <c r="N27" s="88" t="str">
        <f>IF($B27="","",IF(ISERROR(VLOOKUP($A27,HBT!$B$14:$B$22,1,FALSE)=TRUE),"","○"))</f>
        <v/>
      </c>
      <c r="O27" s="59" t="str">
        <f>IF($B27="","",IF(ISERROR(VLOOKUP($A27,MS!$B$11:$B$26,1,FALSE))=TRUE,"","○"))</f>
        <v/>
      </c>
      <c r="P27" s="45" t="str">
        <f>IF($B27="","",IF(ISERROR(VLOOKUP($A27,MD!$B$11:$B$34,1,FALSE))=TRUE,"","○"))</f>
        <v/>
      </c>
      <c r="Q27" s="44" t="str">
        <f>IF($B27="","",IF(ISERROR(VLOOKUP($A27,'30MS'!$B$11:$B$26,1,FALSE))=TRUE,"","○"))</f>
        <v/>
      </c>
      <c r="R27" s="45" t="str">
        <f>IF($B27="","",IF(ISERROR(VLOOKUP($A27,'30MD'!$B$11:$B$34,1,FALSE))=TRUE,"","○"))</f>
        <v/>
      </c>
      <c r="S27" s="44" t="str">
        <f>IF($B27="","",IF(ISERROR(VLOOKUP($A27,'40MS'!$B$11:$B$26,1,FALSE))=TRUE,"","○"))</f>
        <v/>
      </c>
      <c r="T27" s="45" t="str">
        <f>IF($B27="","",IF(ISERROR(VLOOKUP($A27,'40MD'!$B$11:$B$34,1,FALSE))=TRUE,"","○"))</f>
        <v/>
      </c>
      <c r="U27" s="44" t="str">
        <f>IF($B27="","",IF(ISERROR(VLOOKUP($A27,'50MS'!$B$11:$B$26,1,FALSE))=TRUE,"","○"))</f>
        <v/>
      </c>
      <c r="V27" s="45" t="str">
        <f>IF($B27="","",IF(ISERROR(VLOOKUP($A27,'50MD'!$B$11:$B$34,1,FALSE))=TRUE,"","○"))</f>
        <v/>
      </c>
      <c r="W27" s="44" t="str">
        <f>IF($B27="","",IF(ISERROR(VLOOKUP($A27,'60MS'!$B$11:$B$26,1,FALSE))=TRUE,"","○"))</f>
        <v/>
      </c>
      <c r="X27" s="45" t="str">
        <f>IF($B27="","",IF(ISERROR(VLOOKUP($A27,'60MD'!$B$11:$B$34,1,FALSE))=TRUE,"","○"))</f>
        <v/>
      </c>
      <c r="Y27" s="46" t="str">
        <f>IF($B27="","",IF(ISERROR(VLOOKUP($A27,'65MS'!$B$11:$B$26,1,FALSE))=TRUE,"","○"))</f>
        <v/>
      </c>
      <c r="Z27" s="45" t="str">
        <f>IF($B27="","",IF(ISERROR(VLOOKUP($A27,'65MD'!$B$11:$B$34,1,FALSE))=TRUE,"","○"))</f>
        <v/>
      </c>
      <c r="AA27" s="44" t="str">
        <f>IF($B27="","",IF(ISERROR(VLOOKUP($A27,'70MS'!$B$11:$B$26,1,FALSE))=TRUE,"","○"))</f>
        <v/>
      </c>
      <c r="AB27" s="45" t="str">
        <f>IF($B27="","",IF(ISERROR(VLOOKUP($A27,'70MD'!$B$11:$B$34,1,FALSE))=TRUE,"","○"))</f>
        <v/>
      </c>
      <c r="AC27" s="44" t="str">
        <f>IF($B27="","",IF(ISERROR(VLOOKUP($A27,WS!$B$11:$B$26,1,FALSE))=TRUE,"","○"))</f>
        <v/>
      </c>
      <c r="AD27" s="45" t="str">
        <f>IF($B27="","",IF(ISERROR(VLOOKUP($A27,WD!$B$11:$B$34,1,FALSE))=TRUE,"","○"))</f>
        <v/>
      </c>
      <c r="AE27" s="44" t="str">
        <f>IF($B27="","",IF(ISERROR(VLOOKUP($A27,'30WS'!$B$11:$B$26,1,FALSE))=TRUE,"","○"))</f>
        <v/>
      </c>
      <c r="AF27" s="45" t="str">
        <f>IF($B27="","",IF(ISERROR(VLOOKUP($A27,'30WD'!$B$11:$B$34,1,FALSE))=TRUE,"","○"))</f>
        <v/>
      </c>
      <c r="AG27" s="46" t="str">
        <f>IF($B27="","",IF(ISERROR(VLOOKUP($A27,'40WS'!$B$11:$B$26,1,FALSE))=TRUE,"","○"))</f>
        <v/>
      </c>
      <c r="AH27" s="45" t="str">
        <f>IF($B27="","",IF(ISERROR(VLOOKUP($A27,'40WD'!$B$11:$B$34,1,FALSE))=TRUE,"","○"))</f>
        <v/>
      </c>
      <c r="AI27" s="44" t="str">
        <f>IF($B27="","",IF(ISERROR(VLOOKUP($A27,'50WS'!$B$11:$B$26,1,FALSE))=TRUE,"","○"))</f>
        <v/>
      </c>
      <c r="AJ27" s="45" t="str">
        <f>IF($B27="","",IF(ISERROR(VLOOKUP($A27,'50WD'!$B$11:$B$34,1,FALSE))=TRUE,"","○"))</f>
        <v/>
      </c>
      <c r="AK27" s="46" t="str">
        <f>IF($B27="","",IF(ISERROR(VLOOKUP($A27,'55WS'!$B$11:$B$26,1,FALSE))=TRUE,"","○"))</f>
        <v/>
      </c>
      <c r="AL27" s="47" t="str">
        <f>IF($B27="","",IF(ISERROR(VLOOKUP($A27,'55WD'!$B$11:$B$34,1,FALSE))=TRUE,"","○"))</f>
        <v/>
      </c>
      <c r="AM27" s="19" t="str">
        <f>IF(VLOOKUP($A27,選手名簿!$A$9:$M$58,2)&lt;&gt;"",IF(COUNTA($F27:$F27)&gt;=0,IF(COUNTIF($G27:$AL27,"○")&lt;1,1,""),""),"")</f>
        <v/>
      </c>
    </row>
    <row r="28" spans="1:39" ht="15" customHeight="1" x14ac:dyDescent="0.15">
      <c r="A28" s="41">
        <v>23</v>
      </c>
      <c r="B28" s="42" t="str">
        <f>IF($A28="","",IF(VLOOKUP($A28,選手名簿!$A$9:$M$58,2)="","",VLOOKUP($A28,選手名簿!$A$9:$M$58,2)))</f>
        <v/>
      </c>
      <c r="C28" s="43" t="str">
        <f>IF($A28="","",IF(VLOOKUP($A28,選手名簿!$A$9:$M$58,3)="","",VLOOKUP($A28,選手名簿!$A$9:$M$58,3)))</f>
        <v/>
      </c>
      <c r="D28" s="141" t="str">
        <f>IF($A28="","",IF(VLOOKUP($A28,選手名簿!$A$9:$M$58,4)="","",VLOOKUP($A28,選手名簿!$A$9:$M$58,4)))</f>
        <v/>
      </c>
      <c r="E28" s="142" t="str">
        <f>IF($A28="","",IF(VLOOKUP($A28,選手名簿!$A$9:$M$58,5)="","",VLOOKUP($A28,選手名簿!$A$9:$M$58,5)))</f>
        <v/>
      </c>
      <c r="F28" s="75"/>
      <c r="G28" s="12"/>
      <c r="H28" s="13"/>
      <c r="I28" s="13"/>
      <c r="J28" s="35" t="str">
        <f>IF($B28="","",IF(ISERROR(VLOOKUP($A28,MT!$B$14:$B$20,1,FALSE))=TRUE,"","○"))</f>
        <v/>
      </c>
      <c r="K28" s="36" t="str">
        <f>IF($B28="","",IF(ISERROR(VLOOKUP($A28,WT!$B$14:$B$20,1,FALSE))=TRUE,"","○"))</f>
        <v/>
      </c>
      <c r="L28" s="88" t="str">
        <f>IF($B28="","",IF(ISERROR(VLOOKUP($A28,OBT!$B$14:$B$22,1,FALSE)=TRUE),"","○"))</f>
        <v/>
      </c>
      <c r="M28" s="86" t="str">
        <f>IF($B28="","",IF(ISERROR(VLOOKUP($A28,OGT!$B$14:$B$22,1,FALSE)=TRUE),"","○"))</f>
        <v/>
      </c>
      <c r="N28" s="88" t="str">
        <f>IF($B28="","",IF(ISERROR(VLOOKUP($A28,HBT!$B$14:$B$22,1,FALSE)=TRUE),"","○"))</f>
        <v/>
      </c>
      <c r="O28" s="59" t="str">
        <f>IF($B28="","",IF(ISERROR(VLOOKUP($A28,MS!$B$11:$B$26,1,FALSE))=TRUE,"","○"))</f>
        <v/>
      </c>
      <c r="P28" s="45" t="str">
        <f>IF($B28="","",IF(ISERROR(VLOOKUP($A28,MD!$B$11:$B$34,1,FALSE))=TRUE,"","○"))</f>
        <v/>
      </c>
      <c r="Q28" s="44" t="str">
        <f>IF($B28="","",IF(ISERROR(VLOOKUP($A28,'30MS'!$B$11:$B$26,1,FALSE))=TRUE,"","○"))</f>
        <v/>
      </c>
      <c r="R28" s="45" t="str">
        <f>IF($B28="","",IF(ISERROR(VLOOKUP($A28,'30MD'!$B$11:$B$34,1,FALSE))=TRUE,"","○"))</f>
        <v/>
      </c>
      <c r="S28" s="44" t="str">
        <f>IF($B28="","",IF(ISERROR(VLOOKUP($A28,'40MS'!$B$11:$B$26,1,FALSE))=TRUE,"","○"))</f>
        <v/>
      </c>
      <c r="T28" s="45" t="str">
        <f>IF($B28="","",IF(ISERROR(VLOOKUP($A28,'40MD'!$B$11:$B$34,1,FALSE))=TRUE,"","○"))</f>
        <v/>
      </c>
      <c r="U28" s="44" t="str">
        <f>IF($B28="","",IF(ISERROR(VLOOKUP($A28,'50MS'!$B$11:$B$26,1,FALSE))=TRUE,"","○"))</f>
        <v/>
      </c>
      <c r="V28" s="45" t="str">
        <f>IF($B28="","",IF(ISERROR(VLOOKUP($A28,'50MD'!$B$11:$B$34,1,FALSE))=TRUE,"","○"))</f>
        <v/>
      </c>
      <c r="W28" s="44" t="str">
        <f>IF($B28="","",IF(ISERROR(VLOOKUP($A28,'60MS'!$B$11:$B$26,1,FALSE))=TRUE,"","○"))</f>
        <v/>
      </c>
      <c r="X28" s="45" t="str">
        <f>IF($B28="","",IF(ISERROR(VLOOKUP($A28,'60MD'!$B$11:$B$34,1,FALSE))=TRUE,"","○"))</f>
        <v/>
      </c>
      <c r="Y28" s="46" t="str">
        <f>IF($B28="","",IF(ISERROR(VLOOKUP($A28,'65MS'!$B$11:$B$26,1,FALSE))=TRUE,"","○"))</f>
        <v/>
      </c>
      <c r="Z28" s="45" t="str">
        <f>IF($B28="","",IF(ISERROR(VLOOKUP($A28,'65MD'!$B$11:$B$34,1,FALSE))=TRUE,"","○"))</f>
        <v/>
      </c>
      <c r="AA28" s="44" t="str">
        <f>IF($B28="","",IF(ISERROR(VLOOKUP($A28,'70MS'!$B$11:$B$26,1,FALSE))=TRUE,"","○"))</f>
        <v/>
      </c>
      <c r="AB28" s="45" t="str">
        <f>IF($B28="","",IF(ISERROR(VLOOKUP($A28,'70MD'!$B$11:$B$34,1,FALSE))=TRUE,"","○"))</f>
        <v/>
      </c>
      <c r="AC28" s="44" t="str">
        <f>IF($B28="","",IF(ISERROR(VLOOKUP($A28,WS!$B$11:$B$26,1,FALSE))=TRUE,"","○"))</f>
        <v/>
      </c>
      <c r="AD28" s="45" t="str">
        <f>IF($B28="","",IF(ISERROR(VLOOKUP($A28,WD!$B$11:$B$34,1,FALSE))=TRUE,"","○"))</f>
        <v/>
      </c>
      <c r="AE28" s="44" t="str">
        <f>IF($B28="","",IF(ISERROR(VLOOKUP($A28,'30WS'!$B$11:$B$26,1,FALSE))=TRUE,"","○"))</f>
        <v/>
      </c>
      <c r="AF28" s="45" t="str">
        <f>IF($B28="","",IF(ISERROR(VLOOKUP($A28,'30WD'!$B$11:$B$34,1,FALSE))=TRUE,"","○"))</f>
        <v/>
      </c>
      <c r="AG28" s="46" t="str">
        <f>IF($B28="","",IF(ISERROR(VLOOKUP($A28,'40WS'!$B$11:$B$26,1,FALSE))=TRUE,"","○"))</f>
        <v/>
      </c>
      <c r="AH28" s="45" t="str">
        <f>IF($B28="","",IF(ISERROR(VLOOKUP($A28,'40WD'!$B$11:$B$34,1,FALSE))=TRUE,"","○"))</f>
        <v/>
      </c>
      <c r="AI28" s="44" t="str">
        <f>IF($B28="","",IF(ISERROR(VLOOKUP($A28,'50WS'!$B$11:$B$26,1,FALSE))=TRUE,"","○"))</f>
        <v/>
      </c>
      <c r="AJ28" s="45" t="str">
        <f>IF($B28="","",IF(ISERROR(VLOOKUP($A28,'50WD'!$B$11:$B$34,1,FALSE))=TRUE,"","○"))</f>
        <v/>
      </c>
      <c r="AK28" s="46" t="str">
        <f>IF($B28="","",IF(ISERROR(VLOOKUP($A28,'55WS'!$B$11:$B$26,1,FALSE))=TRUE,"","○"))</f>
        <v/>
      </c>
      <c r="AL28" s="47" t="str">
        <f>IF($B28="","",IF(ISERROR(VLOOKUP($A28,'55WD'!$B$11:$B$34,1,FALSE))=TRUE,"","○"))</f>
        <v/>
      </c>
      <c r="AM28" s="19" t="str">
        <f>IF(VLOOKUP($A28,選手名簿!$A$9:$M$58,2)&lt;&gt;"",IF(COUNTA($F28:$F28)&gt;=0,IF(COUNTIF($G28:$AL28,"○")&lt;1,1,""),""),"")</f>
        <v/>
      </c>
    </row>
    <row r="29" spans="1:39" ht="15" customHeight="1" x14ac:dyDescent="0.15">
      <c r="A29" s="41">
        <v>24</v>
      </c>
      <c r="B29" s="42" t="str">
        <f>IF($A29="","",IF(VLOOKUP($A29,選手名簿!$A$9:$M$58,2)="","",VLOOKUP($A29,選手名簿!$A$9:$M$58,2)))</f>
        <v/>
      </c>
      <c r="C29" s="43" t="str">
        <f>IF($A29="","",IF(VLOOKUP($A29,選手名簿!$A$9:$M$58,3)="","",VLOOKUP($A29,選手名簿!$A$9:$M$58,3)))</f>
        <v/>
      </c>
      <c r="D29" s="141" t="str">
        <f>IF($A29="","",IF(VLOOKUP($A29,選手名簿!$A$9:$M$58,4)="","",VLOOKUP($A29,選手名簿!$A$9:$M$58,4)))</f>
        <v/>
      </c>
      <c r="E29" s="142" t="str">
        <f>IF($A29="","",IF(VLOOKUP($A29,選手名簿!$A$9:$M$58,5)="","",VLOOKUP($A29,選手名簿!$A$9:$M$58,5)))</f>
        <v/>
      </c>
      <c r="F29" s="75"/>
      <c r="G29" s="12"/>
      <c r="H29" s="13"/>
      <c r="I29" s="13"/>
      <c r="J29" s="35" t="str">
        <f>IF($B29="","",IF(ISERROR(VLOOKUP($A29,MT!$B$14:$B$20,1,FALSE))=TRUE,"","○"))</f>
        <v/>
      </c>
      <c r="K29" s="36" t="str">
        <f>IF($B29="","",IF(ISERROR(VLOOKUP($A29,WT!$B$14:$B$20,1,FALSE))=TRUE,"","○"))</f>
        <v/>
      </c>
      <c r="L29" s="88" t="str">
        <f>IF($B29="","",IF(ISERROR(VLOOKUP($A29,OBT!$B$14:$B$22,1,FALSE)=TRUE),"","○"))</f>
        <v/>
      </c>
      <c r="M29" s="86" t="str">
        <f>IF($B29="","",IF(ISERROR(VLOOKUP($A29,OGT!$B$14:$B$22,1,FALSE)=TRUE),"","○"))</f>
        <v/>
      </c>
      <c r="N29" s="88" t="str">
        <f>IF($B29="","",IF(ISERROR(VLOOKUP($A29,HBT!$B$14:$B$22,1,FALSE)=TRUE),"","○"))</f>
        <v/>
      </c>
      <c r="O29" s="59" t="str">
        <f>IF($B29="","",IF(ISERROR(VLOOKUP($A29,MS!$B$11:$B$26,1,FALSE))=TRUE,"","○"))</f>
        <v/>
      </c>
      <c r="P29" s="45" t="str">
        <f>IF($B29="","",IF(ISERROR(VLOOKUP($A29,MD!$B$11:$B$34,1,FALSE))=TRUE,"","○"))</f>
        <v/>
      </c>
      <c r="Q29" s="44" t="str">
        <f>IF($B29="","",IF(ISERROR(VLOOKUP($A29,'30MS'!$B$11:$B$26,1,FALSE))=TRUE,"","○"))</f>
        <v/>
      </c>
      <c r="R29" s="45" t="str">
        <f>IF($B29="","",IF(ISERROR(VLOOKUP($A29,'30MD'!$B$11:$B$34,1,FALSE))=TRUE,"","○"))</f>
        <v/>
      </c>
      <c r="S29" s="44" t="str">
        <f>IF($B29="","",IF(ISERROR(VLOOKUP($A29,'40MS'!$B$11:$B$26,1,FALSE))=TRUE,"","○"))</f>
        <v/>
      </c>
      <c r="T29" s="45" t="str">
        <f>IF($B29="","",IF(ISERROR(VLOOKUP($A29,'40MD'!$B$11:$B$34,1,FALSE))=TRUE,"","○"))</f>
        <v/>
      </c>
      <c r="U29" s="44" t="str">
        <f>IF($B29="","",IF(ISERROR(VLOOKUP($A29,'50MS'!$B$11:$B$26,1,FALSE))=TRUE,"","○"))</f>
        <v/>
      </c>
      <c r="V29" s="45" t="str">
        <f>IF($B29="","",IF(ISERROR(VLOOKUP($A29,'50MD'!$B$11:$B$34,1,FALSE))=TRUE,"","○"))</f>
        <v/>
      </c>
      <c r="W29" s="44" t="str">
        <f>IF($B29="","",IF(ISERROR(VLOOKUP($A29,'60MS'!$B$11:$B$26,1,FALSE))=TRUE,"","○"))</f>
        <v/>
      </c>
      <c r="X29" s="45" t="str">
        <f>IF($B29="","",IF(ISERROR(VLOOKUP($A29,'60MD'!$B$11:$B$34,1,FALSE))=TRUE,"","○"))</f>
        <v/>
      </c>
      <c r="Y29" s="46" t="str">
        <f>IF($B29="","",IF(ISERROR(VLOOKUP($A29,'65MS'!$B$11:$B$26,1,FALSE))=TRUE,"","○"))</f>
        <v/>
      </c>
      <c r="Z29" s="45" t="str">
        <f>IF($B29="","",IF(ISERROR(VLOOKUP($A29,'65MD'!$B$11:$B$34,1,FALSE))=TRUE,"","○"))</f>
        <v/>
      </c>
      <c r="AA29" s="44" t="str">
        <f>IF($B29="","",IF(ISERROR(VLOOKUP($A29,'70MS'!$B$11:$B$26,1,FALSE))=TRUE,"","○"))</f>
        <v/>
      </c>
      <c r="AB29" s="45" t="str">
        <f>IF($B29="","",IF(ISERROR(VLOOKUP($A29,'70MD'!$B$11:$B$34,1,FALSE))=TRUE,"","○"))</f>
        <v/>
      </c>
      <c r="AC29" s="44" t="str">
        <f>IF($B29="","",IF(ISERROR(VLOOKUP($A29,WS!$B$11:$B$26,1,FALSE))=TRUE,"","○"))</f>
        <v/>
      </c>
      <c r="AD29" s="45" t="str">
        <f>IF($B29="","",IF(ISERROR(VLOOKUP($A29,WD!$B$11:$B$34,1,FALSE))=TRUE,"","○"))</f>
        <v/>
      </c>
      <c r="AE29" s="44" t="str">
        <f>IF($B29="","",IF(ISERROR(VLOOKUP($A29,'30WS'!$B$11:$B$26,1,FALSE))=TRUE,"","○"))</f>
        <v/>
      </c>
      <c r="AF29" s="45" t="str">
        <f>IF($B29="","",IF(ISERROR(VLOOKUP($A29,'30WD'!$B$11:$B$34,1,FALSE))=TRUE,"","○"))</f>
        <v/>
      </c>
      <c r="AG29" s="46" t="str">
        <f>IF($B29="","",IF(ISERROR(VLOOKUP($A29,'40WS'!$B$11:$B$26,1,FALSE))=TRUE,"","○"))</f>
        <v/>
      </c>
      <c r="AH29" s="45" t="str">
        <f>IF($B29="","",IF(ISERROR(VLOOKUP($A29,'40WD'!$B$11:$B$34,1,FALSE))=TRUE,"","○"))</f>
        <v/>
      </c>
      <c r="AI29" s="44" t="str">
        <f>IF($B29="","",IF(ISERROR(VLOOKUP($A29,'50WS'!$B$11:$B$26,1,FALSE))=TRUE,"","○"))</f>
        <v/>
      </c>
      <c r="AJ29" s="45" t="str">
        <f>IF($B29="","",IF(ISERROR(VLOOKUP($A29,'50WD'!$B$11:$B$34,1,FALSE))=TRUE,"","○"))</f>
        <v/>
      </c>
      <c r="AK29" s="46" t="str">
        <f>IF($B29="","",IF(ISERROR(VLOOKUP($A29,'55WS'!$B$11:$B$26,1,FALSE))=TRUE,"","○"))</f>
        <v/>
      </c>
      <c r="AL29" s="47" t="str">
        <f>IF($B29="","",IF(ISERROR(VLOOKUP($A29,'55WD'!$B$11:$B$34,1,FALSE))=TRUE,"","○"))</f>
        <v/>
      </c>
      <c r="AM29" s="19" t="str">
        <f>IF(VLOOKUP($A29,選手名簿!$A$9:$M$58,2)&lt;&gt;"",IF(COUNTA($F29:$F29)&gt;=0,IF(COUNTIF($G29:$AL29,"○")&lt;1,1,""),""),"")</f>
        <v/>
      </c>
    </row>
    <row r="30" spans="1:39" ht="15" customHeight="1" x14ac:dyDescent="0.15">
      <c r="A30" s="41">
        <v>25</v>
      </c>
      <c r="B30" s="42" t="str">
        <f>IF($A30="","",IF(VLOOKUP($A30,選手名簿!$A$9:$M$58,2)="","",VLOOKUP($A30,選手名簿!$A$9:$M$58,2)))</f>
        <v/>
      </c>
      <c r="C30" s="43" t="str">
        <f>IF($A30="","",IF(VLOOKUP($A30,選手名簿!$A$9:$M$58,3)="","",VLOOKUP($A30,選手名簿!$A$9:$M$58,3)))</f>
        <v/>
      </c>
      <c r="D30" s="141" t="str">
        <f>IF($A30="","",IF(VLOOKUP($A30,選手名簿!$A$9:$M$58,4)="","",VLOOKUP($A30,選手名簿!$A$9:$M$58,4)))</f>
        <v/>
      </c>
      <c r="E30" s="142" t="str">
        <f>IF($A30="","",IF(VLOOKUP($A30,選手名簿!$A$9:$M$58,5)="","",VLOOKUP($A30,選手名簿!$A$9:$M$58,5)))</f>
        <v/>
      </c>
      <c r="F30" s="75"/>
      <c r="G30" s="12"/>
      <c r="H30" s="13"/>
      <c r="I30" s="13"/>
      <c r="J30" s="35" t="str">
        <f>IF($B30="","",IF(ISERROR(VLOOKUP($A30,MT!$B$14:$B$20,1,FALSE))=TRUE,"","○"))</f>
        <v/>
      </c>
      <c r="K30" s="36" t="str">
        <f>IF($B30="","",IF(ISERROR(VLOOKUP($A30,WT!$B$14:$B$20,1,FALSE))=TRUE,"","○"))</f>
        <v/>
      </c>
      <c r="L30" s="88" t="str">
        <f>IF($B30="","",IF(ISERROR(VLOOKUP($A30,OBT!$B$14:$B$22,1,FALSE)=TRUE),"","○"))</f>
        <v/>
      </c>
      <c r="M30" s="86" t="str">
        <f>IF($B30="","",IF(ISERROR(VLOOKUP($A30,OGT!$B$14:$B$22,1,FALSE)=TRUE),"","○"))</f>
        <v/>
      </c>
      <c r="N30" s="88" t="str">
        <f>IF($B30="","",IF(ISERROR(VLOOKUP($A30,HBT!$B$14:$B$22,1,FALSE)=TRUE),"","○"))</f>
        <v/>
      </c>
      <c r="O30" s="59" t="str">
        <f>IF($B30="","",IF(ISERROR(VLOOKUP($A30,MS!$B$11:$B$26,1,FALSE))=TRUE,"","○"))</f>
        <v/>
      </c>
      <c r="P30" s="45" t="str">
        <f>IF($B30="","",IF(ISERROR(VLOOKUP($A30,MD!$B$11:$B$34,1,FALSE))=TRUE,"","○"))</f>
        <v/>
      </c>
      <c r="Q30" s="44" t="str">
        <f>IF($B30="","",IF(ISERROR(VLOOKUP($A30,'30MS'!$B$11:$B$26,1,FALSE))=TRUE,"","○"))</f>
        <v/>
      </c>
      <c r="R30" s="45" t="str">
        <f>IF($B30="","",IF(ISERROR(VLOOKUP($A30,'30MD'!$B$11:$B$34,1,FALSE))=TRUE,"","○"))</f>
        <v/>
      </c>
      <c r="S30" s="44" t="str">
        <f>IF($B30="","",IF(ISERROR(VLOOKUP($A30,'40MS'!$B$11:$B$26,1,FALSE))=TRUE,"","○"))</f>
        <v/>
      </c>
      <c r="T30" s="45" t="str">
        <f>IF($B30="","",IF(ISERROR(VLOOKUP($A30,'40MD'!$B$11:$B$34,1,FALSE))=TRUE,"","○"))</f>
        <v/>
      </c>
      <c r="U30" s="44" t="str">
        <f>IF($B30="","",IF(ISERROR(VLOOKUP($A30,'50MS'!$B$11:$B$26,1,FALSE))=TRUE,"","○"))</f>
        <v/>
      </c>
      <c r="V30" s="45" t="str">
        <f>IF($B30="","",IF(ISERROR(VLOOKUP($A30,'50MD'!$B$11:$B$34,1,FALSE))=TRUE,"","○"))</f>
        <v/>
      </c>
      <c r="W30" s="44" t="str">
        <f>IF($B30="","",IF(ISERROR(VLOOKUP($A30,'60MS'!$B$11:$B$26,1,FALSE))=TRUE,"","○"))</f>
        <v/>
      </c>
      <c r="X30" s="45" t="str">
        <f>IF($B30="","",IF(ISERROR(VLOOKUP($A30,'60MD'!$B$11:$B$34,1,FALSE))=TRUE,"","○"))</f>
        <v/>
      </c>
      <c r="Y30" s="46" t="str">
        <f>IF($B30="","",IF(ISERROR(VLOOKUP($A30,'65MS'!$B$11:$B$26,1,FALSE))=TRUE,"","○"))</f>
        <v/>
      </c>
      <c r="Z30" s="45" t="str">
        <f>IF($B30="","",IF(ISERROR(VLOOKUP($A30,'65MD'!$B$11:$B$34,1,FALSE))=TRUE,"","○"))</f>
        <v/>
      </c>
      <c r="AA30" s="44" t="str">
        <f>IF($B30="","",IF(ISERROR(VLOOKUP($A30,'70MS'!$B$11:$B$26,1,FALSE))=TRUE,"","○"))</f>
        <v/>
      </c>
      <c r="AB30" s="45" t="str">
        <f>IF($B30="","",IF(ISERROR(VLOOKUP($A30,'70MD'!$B$11:$B$34,1,FALSE))=TRUE,"","○"))</f>
        <v/>
      </c>
      <c r="AC30" s="44" t="str">
        <f>IF($B30="","",IF(ISERROR(VLOOKUP($A30,WS!$B$11:$B$26,1,FALSE))=TRUE,"","○"))</f>
        <v/>
      </c>
      <c r="AD30" s="45" t="str">
        <f>IF($B30="","",IF(ISERROR(VLOOKUP($A30,WD!$B$11:$B$34,1,FALSE))=TRUE,"","○"))</f>
        <v/>
      </c>
      <c r="AE30" s="44" t="str">
        <f>IF($B30="","",IF(ISERROR(VLOOKUP($A30,'30WS'!$B$11:$B$26,1,FALSE))=TRUE,"","○"))</f>
        <v/>
      </c>
      <c r="AF30" s="45" t="str">
        <f>IF($B30="","",IF(ISERROR(VLOOKUP($A30,'30WD'!$B$11:$B$34,1,FALSE))=TRUE,"","○"))</f>
        <v/>
      </c>
      <c r="AG30" s="46" t="str">
        <f>IF($B30="","",IF(ISERROR(VLOOKUP($A30,'40WS'!$B$11:$B$26,1,FALSE))=TRUE,"","○"))</f>
        <v/>
      </c>
      <c r="AH30" s="45" t="str">
        <f>IF($B30="","",IF(ISERROR(VLOOKUP($A30,'40WD'!$B$11:$B$34,1,FALSE))=TRUE,"","○"))</f>
        <v/>
      </c>
      <c r="AI30" s="44" t="str">
        <f>IF($B30="","",IF(ISERROR(VLOOKUP($A30,'50WS'!$B$11:$B$26,1,FALSE))=TRUE,"","○"))</f>
        <v/>
      </c>
      <c r="AJ30" s="45" t="str">
        <f>IF($B30="","",IF(ISERROR(VLOOKUP($A30,'50WD'!$B$11:$B$34,1,FALSE))=TRUE,"","○"))</f>
        <v/>
      </c>
      <c r="AK30" s="46" t="str">
        <f>IF($B30="","",IF(ISERROR(VLOOKUP($A30,'55WS'!$B$11:$B$26,1,FALSE))=TRUE,"","○"))</f>
        <v/>
      </c>
      <c r="AL30" s="47" t="str">
        <f>IF($B30="","",IF(ISERROR(VLOOKUP($A30,'55WD'!$B$11:$B$34,1,FALSE))=TRUE,"","○"))</f>
        <v/>
      </c>
      <c r="AM30" s="19" t="str">
        <f>IF(VLOOKUP($A30,選手名簿!$A$9:$M$58,2)&lt;&gt;"",IF(COUNTA($F30:$F30)&gt;=0,IF(COUNTIF($G30:$AL30,"○")&lt;1,1,""),""),"")</f>
        <v/>
      </c>
    </row>
    <row r="31" spans="1:39" ht="15" customHeight="1" x14ac:dyDescent="0.15">
      <c r="A31" s="41">
        <v>26</v>
      </c>
      <c r="B31" s="42" t="str">
        <f>IF($A31="","",IF(VLOOKUP($A31,選手名簿!$A$9:$M$58,2)="","",VLOOKUP($A31,選手名簿!$A$9:$M$58,2)))</f>
        <v/>
      </c>
      <c r="C31" s="43" t="str">
        <f>IF($A31="","",IF(VLOOKUP($A31,選手名簿!$A$9:$M$58,3)="","",VLOOKUP($A31,選手名簿!$A$9:$M$58,3)))</f>
        <v/>
      </c>
      <c r="D31" s="141" t="str">
        <f>IF($A31="","",IF(VLOOKUP($A31,選手名簿!$A$9:$M$58,4)="","",VLOOKUP($A31,選手名簿!$A$9:$M$58,4)))</f>
        <v/>
      </c>
      <c r="E31" s="142" t="str">
        <f>IF($A31="","",IF(VLOOKUP($A31,選手名簿!$A$9:$M$58,5)="","",VLOOKUP($A31,選手名簿!$A$9:$M$58,5)))</f>
        <v/>
      </c>
      <c r="F31" s="76"/>
      <c r="G31" s="14"/>
      <c r="H31" s="15"/>
      <c r="I31" s="15"/>
      <c r="J31" s="35" t="str">
        <f>IF($B31="","",IF(ISERROR(VLOOKUP($A31,MT!$B$14:$B$20,1,FALSE))=TRUE,"","○"))</f>
        <v/>
      </c>
      <c r="K31" s="36" t="str">
        <f>IF($B31="","",IF(ISERROR(VLOOKUP($A31,WT!$B$14:$B$20,1,FALSE))=TRUE,"","○"))</f>
        <v/>
      </c>
      <c r="L31" s="88" t="str">
        <f>IF($B31="","",IF(ISERROR(VLOOKUP($A31,OBT!$B$14:$B$22,1,FALSE)=TRUE),"","○"))</f>
        <v/>
      </c>
      <c r="M31" s="86" t="str">
        <f>IF($B31="","",IF(ISERROR(VLOOKUP($A31,OGT!$B$14:$B$22,1,FALSE)=TRUE),"","○"))</f>
        <v/>
      </c>
      <c r="N31" s="88" t="str">
        <f>IF($B31="","",IF(ISERROR(VLOOKUP($A31,HBT!$B$14:$B$22,1,FALSE)=TRUE),"","○"))</f>
        <v/>
      </c>
      <c r="O31" s="59" t="str">
        <f>IF($B31="","",IF(ISERROR(VLOOKUP($A31,MS!$B$11:$B$26,1,FALSE))=TRUE,"","○"))</f>
        <v/>
      </c>
      <c r="P31" s="45" t="str">
        <f>IF($B31="","",IF(ISERROR(VLOOKUP($A31,MD!$B$11:$B$34,1,FALSE))=TRUE,"","○"))</f>
        <v/>
      </c>
      <c r="Q31" s="49" t="str">
        <f>IF($B31="","",IF(ISERROR(VLOOKUP($A31,'30MS'!$B$11:$B$26,1,FALSE))=TRUE,"","○"))</f>
        <v/>
      </c>
      <c r="R31" s="50" t="str">
        <f>IF($B31="","",IF(ISERROR(VLOOKUP($A31,'30MD'!$B$11:$B$34,1,FALSE))=TRUE,"","○"))</f>
        <v/>
      </c>
      <c r="S31" s="49" t="str">
        <f>IF($B31="","",IF(ISERROR(VLOOKUP($A31,'40MS'!$B$11:$B$26,1,FALSE))=TRUE,"","○"))</f>
        <v/>
      </c>
      <c r="T31" s="50" t="str">
        <f>IF($B31="","",IF(ISERROR(VLOOKUP($A31,'40MD'!$B$11:$B$34,1,FALSE))=TRUE,"","○"))</f>
        <v/>
      </c>
      <c r="U31" s="49" t="str">
        <f>IF($B31="","",IF(ISERROR(VLOOKUP($A31,'50MS'!$B$11:$B$26,1,FALSE))=TRUE,"","○"))</f>
        <v/>
      </c>
      <c r="V31" s="50" t="str">
        <f>IF($B31="","",IF(ISERROR(VLOOKUP($A31,'50MD'!$B$11:$B$34,1,FALSE))=TRUE,"","○"))</f>
        <v/>
      </c>
      <c r="W31" s="49" t="str">
        <f>IF($B31="","",IF(ISERROR(VLOOKUP($A31,'60MS'!$B$11:$B$26,1,FALSE))=TRUE,"","○"))</f>
        <v/>
      </c>
      <c r="X31" s="50" t="str">
        <f>IF($B31="","",IF(ISERROR(VLOOKUP($A31,'60MD'!$B$11:$B$34,1,FALSE))=TRUE,"","○"))</f>
        <v/>
      </c>
      <c r="Y31" s="51" t="str">
        <f>IF($B31="","",IF(ISERROR(VLOOKUP($A31,'65MS'!$B$11:$B$26,1,FALSE))=TRUE,"","○"))</f>
        <v/>
      </c>
      <c r="Z31" s="50" t="str">
        <f>IF($B31="","",IF(ISERROR(VLOOKUP($A31,'65MD'!$B$11:$B$34,1,FALSE))=TRUE,"","○"))</f>
        <v/>
      </c>
      <c r="AA31" s="49" t="str">
        <f>IF($B31="","",IF(ISERROR(VLOOKUP($A31,'70MS'!$B$11:$B$26,1,FALSE))=TRUE,"","○"))</f>
        <v/>
      </c>
      <c r="AB31" s="50" t="str">
        <f>IF($B31="","",IF(ISERROR(VLOOKUP($A31,'70MD'!$B$11:$B$34,1,FALSE))=TRUE,"","○"))</f>
        <v/>
      </c>
      <c r="AC31" s="49" t="str">
        <f>IF($B31="","",IF(ISERROR(VLOOKUP($A31,WS!$B$11:$B$26,1,FALSE))=TRUE,"","○"))</f>
        <v/>
      </c>
      <c r="AD31" s="50" t="str">
        <f>IF($B31="","",IF(ISERROR(VLOOKUP($A31,WD!$B$11:$B$34,1,FALSE))=TRUE,"","○"))</f>
        <v/>
      </c>
      <c r="AE31" s="49" t="str">
        <f>IF($B31="","",IF(ISERROR(VLOOKUP($A31,'30WS'!$B$11:$B$26,1,FALSE))=TRUE,"","○"))</f>
        <v/>
      </c>
      <c r="AF31" s="50" t="str">
        <f>IF($B31="","",IF(ISERROR(VLOOKUP($A31,'30WD'!$B$11:$B$34,1,FALSE))=TRUE,"","○"))</f>
        <v/>
      </c>
      <c r="AG31" s="51" t="str">
        <f>IF($B31="","",IF(ISERROR(VLOOKUP($A31,'40WS'!$B$11:$B$26,1,FALSE))=TRUE,"","○"))</f>
        <v/>
      </c>
      <c r="AH31" s="50" t="str">
        <f>IF($B31="","",IF(ISERROR(VLOOKUP($A31,'40WD'!$B$11:$B$34,1,FALSE))=TRUE,"","○"))</f>
        <v/>
      </c>
      <c r="AI31" s="49" t="str">
        <f>IF($B31="","",IF(ISERROR(VLOOKUP($A31,'50WS'!$B$11:$B$26,1,FALSE))=TRUE,"","○"))</f>
        <v/>
      </c>
      <c r="AJ31" s="50" t="str">
        <f>IF($B31="","",IF(ISERROR(VLOOKUP($A31,'50WD'!$B$11:$B$34,1,FALSE))=TRUE,"","○"))</f>
        <v/>
      </c>
      <c r="AK31" s="51" t="str">
        <f>IF($B31="","",IF(ISERROR(VLOOKUP($A31,'55WS'!$B$11:$B$26,1,FALSE))=TRUE,"","○"))</f>
        <v/>
      </c>
      <c r="AL31" s="52" t="str">
        <f>IF($B31="","",IF(ISERROR(VLOOKUP($A31,'55WD'!$B$11:$B$34,1,FALSE))=TRUE,"","○"))</f>
        <v/>
      </c>
      <c r="AM31" s="19" t="str">
        <f>IF(VLOOKUP($A31,選手名簿!$A$9:$M$58,2)&lt;&gt;"",IF(COUNTA($F31:$F31)&gt;=0,IF(COUNTIF($G31:$AL31,"○")&lt;1,1,""),""),"")</f>
        <v/>
      </c>
    </row>
    <row r="32" spans="1:39" ht="15" customHeight="1" x14ac:dyDescent="0.15">
      <c r="A32" s="41">
        <v>27</v>
      </c>
      <c r="B32" s="42" t="str">
        <f>IF($A32="","",IF(VLOOKUP($A32,選手名簿!$A$9:$M$58,2)="","",VLOOKUP($A32,選手名簿!$A$9:$M$58,2)))</f>
        <v/>
      </c>
      <c r="C32" s="43" t="str">
        <f>IF($A32="","",IF(VLOOKUP($A32,選手名簿!$A$9:$M$58,3)="","",VLOOKUP($A32,選手名簿!$A$9:$M$58,3)))</f>
        <v/>
      </c>
      <c r="D32" s="141" t="str">
        <f>IF($A32="","",IF(VLOOKUP($A32,選手名簿!$A$9:$M$58,4)="","",VLOOKUP($A32,選手名簿!$A$9:$M$58,4)))</f>
        <v/>
      </c>
      <c r="E32" s="142" t="str">
        <f>IF($A32="","",IF(VLOOKUP($A32,選手名簿!$A$9:$M$58,5)="","",VLOOKUP($A32,選手名簿!$A$9:$M$58,5)))</f>
        <v/>
      </c>
      <c r="F32" s="75"/>
      <c r="G32" s="12"/>
      <c r="H32" s="13"/>
      <c r="I32" s="13"/>
      <c r="J32" s="35" t="str">
        <f>IF($B32="","",IF(ISERROR(VLOOKUP($A32,MT!$B$14:$B$20,1,FALSE))=TRUE,"","○"))</f>
        <v/>
      </c>
      <c r="K32" s="36" t="str">
        <f>IF($B32="","",IF(ISERROR(VLOOKUP($A32,WT!$B$14:$B$20,1,FALSE))=TRUE,"","○"))</f>
        <v/>
      </c>
      <c r="L32" s="88" t="str">
        <f>IF($B32="","",IF(ISERROR(VLOOKUP($A32,OBT!$B$14:$B$22,1,FALSE)=TRUE),"","○"))</f>
        <v/>
      </c>
      <c r="M32" s="86" t="str">
        <f>IF($B32="","",IF(ISERROR(VLOOKUP($A32,OGT!$B$14:$B$22,1,FALSE)=TRUE),"","○"))</f>
        <v/>
      </c>
      <c r="N32" s="88" t="str">
        <f>IF($B32="","",IF(ISERROR(VLOOKUP($A32,HBT!$B$14:$B$22,1,FALSE)=TRUE),"","○"))</f>
        <v/>
      </c>
      <c r="O32" s="59" t="str">
        <f>IF($B32="","",IF(ISERROR(VLOOKUP($A32,MS!$B$11:$B$26,1,FALSE))=TRUE,"","○"))</f>
        <v/>
      </c>
      <c r="P32" s="45" t="str">
        <f>IF($B32="","",IF(ISERROR(VLOOKUP($A32,MD!$B$11:$B$34,1,FALSE))=TRUE,"","○"))</f>
        <v/>
      </c>
      <c r="Q32" s="44" t="str">
        <f>IF($B32="","",IF(ISERROR(VLOOKUP($A32,'30MS'!$B$11:$B$26,1,FALSE))=TRUE,"","○"))</f>
        <v/>
      </c>
      <c r="R32" s="45" t="str">
        <f>IF($B32="","",IF(ISERROR(VLOOKUP($A32,'30MD'!$B$11:$B$34,1,FALSE))=TRUE,"","○"))</f>
        <v/>
      </c>
      <c r="S32" s="44" t="str">
        <f>IF($B32="","",IF(ISERROR(VLOOKUP($A32,'40MS'!$B$11:$B$26,1,FALSE))=TRUE,"","○"))</f>
        <v/>
      </c>
      <c r="T32" s="45" t="str">
        <f>IF($B32="","",IF(ISERROR(VLOOKUP($A32,'40MD'!$B$11:$B$34,1,FALSE))=TRUE,"","○"))</f>
        <v/>
      </c>
      <c r="U32" s="44" t="str">
        <f>IF($B32="","",IF(ISERROR(VLOOKUP($A32,'50MS'!$B$11:$B$26,1,FALSE))=TRUE,"","○"))</f>
        <v/>
      </c>
      <c r="V32" s="45" t="str">
        <f>IF($B32="","",IF(ISERROR(VLOOKUP($A32,'50MD'!$B$11:$B$34,1,FALSE))=TRUE,"","○"))</f>
        <v/>
      </c>
      <c r="W32" s="44" t="str">
        <f>IF($B32="","",IF(ISERROR(VLOOKUP($A32,'60MS'!$B$11:$B$26,1,FALSE))=TRUE,"","○"))</f>
        <v/>
      </c>
      <c r="X32" s="45" t="str">
        <f>IF($B32="","",IF(ISERROR(VLOOKUP($A32,'60MD'!$B$11:$B$34,1,FALSE))=TRUE,"","○"))</f>
        <v/>
      </c>
      <c r="Y32" s="46" t="str">
        <f>IF($B32="","",IF(ISERROR(VLOOKUP($A32,'65MS'!$B$11:$B$26,1,FALSE))=TRUE,"","○"))</f>
        <v/>
      </c>
      <c r="Z32" s="45" t="str">
        <f>IF($B32="","",IF(ISERROR(VLOOKUP($A32,'65MD'!$B$11:$B$34,1,FALSE))=TRUE,"","○"))</f>
        <v/>
      </c>
      <c r="AA32" s="44" t="str">
        <f>IF($B32="","",IF(ISERROR(VLOOKUP($A32,'70MS'!$B$11:$B$26,1,FALSE))=TRUE,"","○"))</f>
        <v/>
      </c>
      <c r="AB32" s="45" t="str">
        <f>IF($B32="","",IF(ISERROR(VLOOKUP($A32,'70MD'!$B$11:$B$34,1,FALSE))=TRUE,"","○"))</f>
        <v/>
      </c>
      <c r="AC32" s="44" t="str">
        <f>IF($B32="","",IF(ISERROR(VLOOKUP($A32,WS!$B$11:$B$26,1,FALSE))=TRUE,"","○"))</f>
        <v/>
      </c>
      <c r="AD32" s="45" t="str">
        <f>IF($B32="","",IF(ISERROR(VLOOKUP($A32,WD!$B$11:$B$34,1,FALSE))=TRUE,"","○"))</f>
        <v/>
      </c>
      <c r="AE32" s="44" t="str">
        <f>IF($B32="","",IF(ISERROR(VLOOKUP($A32,'30WS'!$B$11:$B$26,1,FALSE))=TRUE,"","○"))</f>
        <v/>
      </c>
      <c r="AF32" s="45" t="str">
        <f>IF($B32="","",IF(ISERROR(VLOOKUP($A32,'30WD'!$B$11:$B$34,1,FALSE))=TRUE,"","○"))</f>
        <v/>
      </c>
      <c r="AG32" s="46" t="str">
        <f>IF($B32="","",IF(ISERROR(VLOOKUP($A32,'40WS'!$B$11:$B$26,1,FALSE))=TRUE,"","○"))</f>
        <v/>
      </c>
      <c r="AH32" s="45" t="str">
        <f>IF($B32="","",IF(ISERROR(VLOOKUP($A32,'40WD'!$B$11:$B$34,1,FALSE))=TRUE,"","○"))</f>
        <v/>
      </c>
      <c r="AI32" s="44" t="str">
        <f>IF($B32="","",IF(ISERROR(VLOOKUP($A32,'50WS'!$B$11:$B$26,1,FALSE))=TRUE,"","○"))</f>
        <v/>
      </c>
      <c r="AJ32" s="45" t="str">
        <f>IF($B32="","",IF(ISERROR(VLOOKUP($A32,'50WD'!$B$11:$B$34,1,FALSE))=TRUE,"","○"))</f>
        <v/>
      </c>
      <c r="AK32" s="46" t="str">
        <f>IF($B32="","",IF(ISERROR(VLOOKUP($A32,'55WS'!$B$11:$B$26,1,FALSE))=TRUE,"","○"))</f>
        <v/>
      </c>
      <c r="AL32" s="47" t="str">
        <f>IF($B32="","",IF(ISERROR(VLOOKUP($A32,'55WD'!$B$11:$B$34,1,FALSE))=TRUE,"","○"))</f>
        <v/>
      </c>
      <c r="AM32" s="19" t="str">
        <f>IF(VLOOKUP($A32,選手名簿!$A$9:$M$58,2)&lt;&gt;"",IF(COUNTA($F32:$F32)&gt;=0,IF(COUNTIF($G32:$AL32,"○")&lt;1,1,""),""),"")</f>
        <v/>
      </c>
    </row>
    <row r="33" spans="1:39" ht="15" customHeight="1" x14ac:dyDescent="0.15">
      <c r="A33" s="41">
        <v>28</v>
      </c>
      <c r="B33" s="42" t="str">
        <f>IF($A33="","",IF(VLOOKUP($A33,選手名簿!$A$9:$M$58,2)="","",VLOOKUP($A33,選手名簿!$A$9:$M$58,2)))</f>
        <v/>
      </c>
      <c r="C33" s="43" t="str">
        <f>IF($A33="","",IF(VLOOKUP($A33,選手名簿!$A$9:$M$58,3)="","",VLOOKUP($A33,選手名簿!$A$9:$M$58,3)))</f>
        <v/>
      </c>
      <c r="D33" s="141" t="str">
        <f>IF($A33="","",IF(VLOOKUP($A33,選手名簿!$A$9:$M$58,4)="","",VLOOKUP($A33,選手名簿!$A$9:$M$58,4)))</f>
        <v/>
      </c>
      <c r="E33" s="142" t="str">
        <f>IF($A33="","",IF(VLOOKUP($A33,選手名簿!$A$9:$M$58,5)="","",VLOOKUP($A33,選手名簿!$A$9:$M$58,5)))</f>
        <v/>
      </c>
      <c r="F33" s="75"/>
      <c r="G33" s="12"/>
      <c r="H33" s="13"/>
      <c r="I33" s="13"/>
      <c r="J33" s="35" t="str">
        <f>IF($B33="","",IF(ISERROR(VLOOKUP($A33,MT!$B$14:$B$20,1,FALSE))=TRUE,"","○"))</f>
        <v/>
      </c>
      <c r="K33" s="36" t="str">
        <f>IF($B33="","",IF(ISERROR(VLOOKUP($A33,WT!$B$14:$B$20,1,FALSE))=TRUE,"","○"))</f>
        <v/>
      </c>
      <c r="L33" s="88" t="str">
        <f>IF($B33="","",IF(ISERROR(VLOOKUP($A33,OBT!$B$14:$B$22,1,FALSE)=TRUE),"","○"))</f>
        <v/>
      </c>
      <c r="M33" s="86" t="str">
        <f>IF($B33="","",IF(ISERROR(VLOOKUP($A33,OGT!$B$14:$B$22,1,FALSE)=TRUE),"","○"))</f>
        <v/>
      </c>
      <c r="N33" s="88" t="str">
        <f>IF($B33="","",IF(ISERROR(VLOOKUP($A33,HBT!$B$14:$B$22,1,FALSE)=TRUE),"","○"))</f>
        <v/>
      </c>
      <c r="O33" s="59" t="str">
        <f>IF($B33="","",IF(ISERROR(VLOOKUP($A33,MS!$B$11:$B$26,1,FALSE))=TRUE,"","○"))</f>
        <v/>
      </c>
      <c r="P33" s="45" t="str">
        <f>IF($B33="","",IF(ISERROR(VLOOKUP($A33,MD!$B$11:$B$34,1,FALSE))=TRUE,"","○"))</f>
        <v/>
      </c>
      <c r="Q33" s="44" t="str">
        <f>IF($B33="","",IF(ISERROR(VLOOKUP($A33,'30MS'!$B$11:$B$26,1,FALSE))=TRUE,"","○"))</f>
        <v/>
      </c>
      <c r="R33" s="45" t="str">
        <f>IF($B33="","",IF(ISERROR(VLOOKUP($A33,'30MD'!$B$11:$B$34,1,FALSE))=TRUE,"","○"))</f>
        <v/>
      </c>
      <c r="S33" s="44" t="str">
        <f>IF($B33="","",IF(ISERROR(VLOOKUP($A33,'40MS'!$B$11:$B$26,1,FALSE))=TRUE,"","○"))</f>
        <v/>
      </c>
      <c r="T33" s="45" t="str">
        <f>IF($B33="","",IF(ISERROR(VLOOKUP($A33,'40MD'!$B$11:$B$34,1,FALSE))=TRUE,"","○"))</f>
        <v/>
      </c>
      <c r="U33" s="44" t="str">
        <f>IF($B33="","",IF(ISERROR(VLOOKUP($A33,'50MS'!$B$11:$B$26,1,FALSE))=TRUE,"","○"))</f>
        <v/>
      </c>
      <c r="V33" s="45" t="str">
        <f>IF($B33="","",IF(ISERROR(VLOOKUP($A33,'50MD'!$B$11:$B$34,1,FALSE))=TRUE,"","○"))</f>
        <v/>
      </c>
      <c r="W33" s="44" t="str">
        <f>IF($B33="","",IF(ISERROR(VLOOKUP($A33,'60MS'!$B$11:$B$26,1,FALSE))=TRUE,"","○"))</f>
        <v/>
      </c>
      <c r="X33" s="45" t="str">
        <f>IF($B33="","",IF(ISERROR(VLOOKUP($A33,'60MD'!$B$11:$B$34,1,FALSE))=TRUE,"","○"))</f>
        <v/>
      </c>
      <c r="Y33" s="46" t="str">
        <f>IF($B33="","",IF(ISERROR(VLOOKUP($A33,'65MS'!$B$11:$B$26,1,FALSE))=TRUE,"","○"))</f>
        <v/>
      </c>
      <c r="Z33" s="45" t="str">
        <f>IF($B33="","",IF(ISERROR(VLOOKUP($A33,'65MD'!$B$11:$B$34,1,FALSE))=TRUE,"","○"))</f>
        <v/>
      </c>
      <c r="AA33" s="44" t="str">
        <f>IF($B33="","",IF(ISERROR(VLOOKUP($A33,'70MS'!$B$11:$B$26,1,FALSE))=TRUE,"","○"))</f>
        <v/>
      </c>
      <c r="AB33" s="45" t="str">
        <f>IF($B33="","",IF(ISERROR(VLOOKUP($A33,'70MD'!$B$11:$B$34,1,FALSE))=TRUE,"","○"))</f>
        <v/>
      </c>
      <c r="AC33" s="44" t="str">
        <f>IF($B33="","",IF(ISERROR(VLOOKUP($A33,WS!$B$11:$B$26,1,FALSE))=TRUE,"","○"))</f>
        <v/>
      </c>
      <c r="AD33" s="45" t="str">
        <f>IF($B33="","",IF(ISERROR(VLOOKUP($A33,WD!$B$11:$B$34,1,FALSE))=TRUE,"","○"))</f>
        <v/>
      </c>
      <c r="AE33" s="44" t="str">
        <f>IF($B33="","",IF(ISERROR(VLOOKUP($A33,'30WS'!$B$11:$B$26,1,FALSE))=TRUE,"","○"))</f>
        <v/>
      </c>
      <c r="AF33" s="45" t="str">
        <f>IF($B33="","",IF(ISERROR(VLOOKUP($A33,'30WD'!$B$11:$B$34,1,FALSE))=TRUE,"","○"))</f>
        <v/>
      </c>
      <c r="AG33" s="46" t="str">
        <f>IF($B33="","",IF(ISERROR(VLOOKUP($A33,'40WS'!$B$11:$B$26,1,FALSE))=TRUE,"","○"))</f>
        <v/>
      </c>
      <c r="AH33" s="45" t="str">
        <f>IF($B33="","",IF(ISERROR(VLOOKUP($A33,'40WD'!$B$11:$B$34,1,FALSE))=TRUE,"","○"))</f>
        <v/>
      </c>
      <c r="AI33" s="44" t="str">
        <f>IF($B33="","",IF(ISERROR(VLOOKUP($A33,'50WS'!$B$11:$B$26,1,FALSE))=TRUE,"","○"))</f>
        <v/>
      </c>
      <c r="AJ33" s="45" t="str">
        <f>IF($B33="","",IF(ISERROR(VLOOKUP($A33,'50WD'!$B$11:$B$34,1,FALSE))=TRUE,"","○"))</f>
        <v/>
      </c>
      <c r="AK33" s="46" t="str">
        <f>IF($B33="","",IF(ISERROR(VLOOKUP($A33,'55WS'!$B$11:$B$26,1,FALSE))=TRUE,"","○"))</f>
        <v/>
      </c>
      <c r="AL33" s="47" t="str">
        <f>IF($B33="","",IF(ISERROR(VLOOKUP($A33,'55WD'!$B$11:$B$34,1,FALSE))=TRUE,"","○"))</f>
        <v/>
      </c>
      <c r="AM33" s="19" t="str">
        <f>IF(VLOOKUP($A33,選手名簿!$A$9:$M$58,2)&lt;&gt;"",IF(COUNTA($F33:$F33)&gt;=0,IF(COUNTIF($G33:$AL33,"○")&lt;1,1,""),""),"")</f>
        <v/>
      </c>
    </row>
    <row r="34" spans="1:39" ht="15" customHeight="1" x14ac:dyDescent="0.15">
      <c r="A34" s="41">
        <v>29</v>
      </c>
      <c r="B34" s="42" t="str">
        <f>IF($A34="","",IF(VLOOKUP($A34,選手名簿!$A$9:$M$58,2)="","",VLOOKUP($A34,選手名簿!$A$9:$M$58,2)))</f>
        <v/>
      </c>
      <c r="C34" s="43" t="str">
        <f>IF($A34="","",IF(VLOOKUP($A34,選手名簿!$A$9:$M$58,3)="","",VLOOKUP($A34,選手名簿!$A$9:$M$58,3)))</f>
        <v/>
      </c>
      <c r="D34" s="141" t="str">
        <f>IF($A34="","",IF(VLOOKUP($A34,選手名簿!$A$9:$M$58,4)="","",VLOOKUP($A34,選手名簿!$A$9:$M$58,4)))</f>
        <v/>
      </c>
      <c r="E34" s="142" t="str">
        <f>IF($A34="","",IF(VLOOKUP($A34,選手名簿!$A$9:$M$58,5)="","",VLOOKUP($A34,選手名簿!$A$9:$M$58,5)))</f>
        <v/>
      </c>
      <c r="F34" s="75"/>
      <c r="G34" s="12"/>
      <c r="H34" s="13"/>
      <c r="I34" s="13"/>
      <c r="J34" s="35" t="str">
        <f>IF($B34="","",IF(ISERROR(VLOOKUP($A34,MT!$B$14:$B$20,1,FALSE))=TRUE,"","○"))</f>
        <v/>
      </c>
      <c r="K34" s="36" t="str">
        <f>IF($B34="","",IF(ISERROR(VLOOKUP($A34,WT!$B$14:$B$20,1,FALSE))=TRUE,"","○"))</f>
        <v/>
      </c>
      <c r="L34" s="88" t="str">
        <f>IF($B34="","",IF(ISERROR(VLOOKUP($A34,OBT!$B$14:$B$22,1,FALSE)=TRUE),"","○"))</f>
        <v/>
      </c>
      <c r="M34" s="86" t="str">
        <f>IF($B34="","",IF(ISERROR(VLOOKUP($A34,OGT!$B$14:$B$22,1,FALSE)=TRUE),"","○"))</f>
        <v/>
      </c>
      <c r="N34" s="88" t="str">
        <f>IF($B34="","",IF(ISERROR(VLOOKUP($A34,HBT!$B$14:$B$22,1,FALSE)=TRUE),"","○"))</f>
        <v/>
      </c>
      <c r="O34" s="59" t="str">
        <f>IF($B34="","",IF(ISERROR(VLOOKUP($A34,MS!$B$11:$B$26,1,FALSE))=TRUE,"","○"))</f>
        <v/>
      </c>
      <c r="P34" s="45" t="str">
        <f>IF($B34="","",IF(ISERROR(VLOOKUP($A34,MD!$B$11:$B$34,1,FALSE))=TRUE,"","○"))</f>
        <v/>
      </c>
      <c r="Q34" s="44" t="str">
        <f>IF($B34="","",IF(ISERROR(VLOOKUP($A34,'30MS'!$B$11:$B$26,1,FALSE))=TRUE,"","○"))</f>
        <v/>
      </c>
      <c r="R34" s="45" t="str">
        <f>IF($B34="","",IF(ISERROR(VLOOKUP($A34,'30MD'!$B$11:$B$34,1,FALSE))=TRUE,"","○"))</f>
        <v/>
      </c>
      <c r="S34" s="44" t="str">
        <f>IF($B34="","",IF(ISERROR(VLOOKUP($A34,'40MS'!$B$11:$B$26,1,FALSE))=TRUE,"","○"))</f>
        <v/>
      </c>
      <c r="T34" s="45" t="str">
        <f>IF($B34="","",IF(ISERROR(VLOOKUP($A34,'40MD'!$B$11:$B$34,1,FALSE))=TRUE,"","○"))</f>
        <v/>
      </c>
      <c r="U34" s="44" t="str">
        <f>IF($B34="","",IF(ISERROR(VLOOKUP($A34,'50MS'!$B$11:$B$26,1,FALSE))=TRUE,"","○"))</f>
        <v/>
      </c>
      <c r="V34" s="45" t="str">
        <f>IF($B34="","",IF(ISERROR(VLOOKUP($A34,'50MD'!$B$11:$B$34,1,FALSE))=TRUE,"","○"))</f>
        <v/>
      </c>
      <c r="W34" s="44" t="str">
        <f>IF($B34="","",IF(ISERROR(VLOOKUP($A34,'60MS'!$B$11:$B$26,1,FALSE))=TRUE,"","○"))</f>
        <v/>
      </c>
      <c r="X34" s="45" t="str">
        <f>IF($B34="","",IF(ISERROR(VLOOKUP($A34,'60MD'!$B$11:$B$34,1,FALSE))=TRUE,"","○"))</f>
        <v/>
      </c>
      <c r="Y34" s="46" t="str">
        <f>IF($B34="","",IF(ISERROR(VLOOKUP($A34,'65MS'!$B$11:$B$26,1,FALSE))=TRUE,"","○"))</f>
        <v/>
      </c>
      <c r="Z34" s="45" t="str">
        <f>IF($B34="","",IF(ISERROR(VLOOKUP($A34,'65MD'!$B$11:$B$34,1,FALSE))=TRUE,"","○"))</f>
        <v/>
      </c>
      <c r="AA34" s="44" t="str">
        <f>IF($B34="","",IF(ISERROR(VLOOKUP($A34,'70MS'!$B$11:$B$26,1,FALSE))=TRUE,"","○"))</f>
        <v/>
      </c>
      <c r="AB34" s="45" t="str">
        <f>IF($B34="","",IF(ISERROR(VLOOKUP($A34,'70MD'!$B$11:$B$34,1,FALSE))=TRUE,"","○"))</f>
        <v/>
      </c>
      <c r="AC34" s="44" t="str">
        <f>IF($B34="","",IF(ISERROR(VLOOKUP($A34,WS!$B$11:$B$26,1,FALSE))=TRUE,"","○"))</f>
        <v/>
      </c>
      <c r="AD34" s="45" t="str">
        <f>IF($B34="","",IF(ISERROR(VLOOKUP($A34,WD!$B$11:$B$34,1,FALSE))=TRUE,"","○"))</f>
        <v/>
      </c>
      <c r="AE34" s="44" t="str">
        <f>IF($B34="","",IF(ISERROR(VLOOKUP($A34,'30WS'!$B$11:$B$26,1,FALSE))=TRUE,"","○"))</f>
        <v/>
      </c>
      <c r="AF34" s="45" t="str">
        <f>IF($B34="","",IF(ISERROR(VLOOKUP($A34,'30WD'!$B$11:$B$34,1,FALSE))=TRUE,"","○"))</f>
        <v/>
      </c>
      <c r="AG34" s="46" t="str">
        <f>IF($B34="","",IF(ISERROR(VLOOKUP($A34,'40WS'!$B$11:$B$26,1,FALSE))=TRUE,"","○"))</f>
        <v/>
      </c>
      <c r="AH34" s="45" t="str">
        <f>IF($B34="","",IF(ISERROR(VLOOKUP($A34,'40WD'!$B$11:$B$34,1,FALSE))=TRUE,"","○"))</f>
        <v/>
      </c>
      <c r="AI34" s="44" t="str">
        <f>IF($B34="","",IF(ISERROR(VLOOKUP($A34,'50WS'!$B$11:$B$26,1,FALSE))=TRUE,"","○"))</f>
        <v/>
      </c>
      <c r="AJ34" s="45" t="str">
        <f>IF($B34="","",IF(ISERROR(VLOOKUP($A34,'50WD'!$B$11:$B$34,1,FALSE))=TRUE,"","○"))</f>
        <v/>
      </c>
      <c r="AK34" s="46" t="str">
        <f>IF($B34="","",IF(ISERROR(VLOOKUP($A34,'55WS'!$B$11:$B$26,1,FALSE))=TRUE,"","○"))</f>
        <v/>
      </c>
      <c r="AL34" s="47" t="str">
        <f>IF($B34="","",IF(ISERROR(VLOOKUP($A34,'55WD'!$B$11:$B$34,1,FALSE))=TRUE,"","○"))</f>
        <v/>
      </c>
      <c r="AM34" s="19" t="str">
        <f>IF(VLOOKUP($A34,選手名簿!$A$9:$M$58,2)&lt;&gt;"",IF(COUNTA($F34:$F34)&gt;=0,IF(COUNTIF($G34:$AL34,"○")&lt;1,1,""),""),"")</f>
        <v/>
      </c>
    </row>
    <row r="35" spans="1:39" ht="15" customHeight="1" x14ac:dyDescent="0.15">
      <c r="A35" s="41">
        <v>30</v>
      </c>
      <c r="B35" s="42" t="str">
        <f>IF($A35="","",IF(VLOOKUP($A35,選手名簿!$A$9:$M$58,2)="","",VLOOKUP($A35,選手名簿!$A$9:$M$58,2)))</f>
        <v/>
      </c>
      <c r="C35" s="43" t="str">
        <f>IF($A35="","",IF(VLOOKUP($A35,選手名簿!$A$9:$M$58,3)="","",VLOOKUP($A35,選手名簿!$A$9:$M$58,3)))</f>
        <v/>
      </c>
      <c r="D35" s="141" t="str">
        <f>IF($A35="","",IF(VLOOKUP($A35,選手名簿!$A$9:$M$58,4)="","",VLOOKUP($A35,選手名簿!$A$9:$M$58,4)))</f>
        <v/>
      </c>
      <c r="E35" s="142" t="str">
        <f>IF($A35="","",IF(VLOOKUP($A35,選手名簿!$A$9:$M$58,5)="","",VLOOKUP($A35,選手名簿!$A$9:$M$58,5)))</f>
        <v/>
      </c>
      <c r="F35" s="75"/>
      <c r="G35" s="12"/>
      <c r="H35" s="13"/>
      <c r="I35" s="13"/>
      <c r="J35" s="35" t="str">
        <f>IF($B35="","",IF(ISERROR(VLOOKUP($A35,MT!$B$14:$B$20,1,FALSE))=TRUE,"","○"))</f>
        <v/>
      </c>
      <c r="K35" s="36" t="str">
        <f>IF($B35="","",IF(ISERROR(VLOOKUP($A35,WT!$B$14:$B$20,1,FALSE))=TRUE,"","○"))</f>
        <v/>
      </c>
      <c r="L35" s="88" t="str">
        <f>IF($B35="","",IF(ISERROR(VLOOKUP($A35,OBT!$B$14:$B$22,1,FALSE)=TRUE),"","○"))</f>
        <v/>
      </c>
      <c r="M35" s="86" t="str">
        <f>IF($B35="","",IF(ISERROR(VLOOKUP($A35,OGT!$B$14:$B$22,1,FALSE)=TRUE),"","○"))</f>
        <v/>
      </c>
      <c r="N35" s="88" t="str">
        <f>IF($B35="","",IF(ISERROR(VLOOKUP($A35,HBT!$B$14:$B$22,1,FALSE)=TRUE),"","○"))</f>
        <v/>
      </c>
      <c r="O35" s="59" t="str">
        <f>IF($B35="","",IF(ISERROR(VLOOKUP($A35,MS!$B$11:$B$26,1,FALSE))=TRUE,"","○"))</f>
        <v/>
      </c>
      <c r="P35" s="45" t="str">
        <f>IF($B35="","",IF(ISERROR(VLOOKUP($A35,MD!$B$11:$B$34,1,FALSE))=TRUE,"","○"))</f>
        <v/>
      </c>
      <c r="Q35" s="44" t="str">
        <f>IF($B35="","",IF(ISERROR(VLOOKUP($A35,'30MS'!$B$11:$B$26,1,FALSE))=TRUE,"","○"))</f>
        <v/>
      </c>
      <c r="R35" s="45" t="str">
        <f>IF($B35="","",IF(ISERROR(VLOOKUP($A35,'30MD'!$B$11:$B$34,1,FALSE))=TRUE,"","○"))</f>
        <v/>
      </c>
      <c r="S35" s="44" t="str">
        <f>IF($B35="","",IF(ISERROR(VLOOKUP($A35,'40MS'!$B$11:$B$26,1,FALSE))=TRUE,"","○"))</f>
        <v/>
      </c>
      <c r="T35" s="45" t="str">
        <f>IF($B35="","",IF(ISERROR(VLOOKUP($A35,'40MD'!$B$11:$B$34,1,FALSE))=TRUE,"","○"))</f>
        <v/>
      </c>
      <c r="U35" s="44" t="str">
        <f>IF($B35="","",IF(ISERROR(VLOOKUP($A35,'50MS'!$B$11:$B$26,1,FALSE))=TRUE,"","○"))</f>
        <v/>
      </c>
      <c r="V35" s="45" t="str">
        <f>IF($B35="","",IF(ISERROR(VLOOKUP($A35,'50MD'!$B$11:$B$34,1,FALSE))=TRUE,"","○"))</f>
        <v/>
      </c>
      <c r="W35" s="44" t="str">
        <f>IF($B35="","",IF(ISERROR(VLOOKUP($A35,'60MS'!$B$11:$B$26,1,FALSE))=TRUE,"","○"))</f>
        <v/>
      </c>
      <c r="X35" s="45" t="str">
        <f>IF($B35="","",IF(ISERROR(VLOOKUP($A35,'60MD'!$B$11:$B$34,1,FALSE))=TRUE,"","○"))</f>
        <v/>
      </c>
      <c r="Y35" s="46" t="str">
        <f>IF($B35="","",IF(ISERROR(VLOOKUP($A35,'65MS'!$B$11:$B$26,1,FALSE))=TRUE,"","○"))</f>
        <v/>
      </c>
      <c r="Z35" s="45" t="str">
        <f>IF($B35="","",IF(ISERROR(VLOOKUP($A35,'65MD'!$B$11:$B$34,1,FALSE))=TRUE,"","○"))</f>
        <v/>
      </c>
      <c r="AA35" s="44" t="str">
        <f>IF($B35="","",IF(ISERROR(VLOOKUP($A35,'70MS'!$B$11:$B$26,1,FALSE))=TRUE,"","○"))</f>
        <v/>
      </c>
      <c r="AB35" s="45" t="str">
        <f>IF($B35="","",IF(ISERROR(VLOOKUP($A35,'70MD'!$B$11:$B$34,1,FALSE))=TRUE,"","○"))</f>
        <v/>
      </c>
      <c r="AC35" s="44" t="str">
        <f>IF($B35="","",IF(ISERROR(VLOOKUP($A35,WS!$B$11:$B$26,1,FALSE))=TRUE,"","○"))</f>
        <v/>
      </c>
      <c r="AD35" s="45" t="str">
        <f>IF($B35="","",IF(ISERROR(VLOOKUP($A35,WD!$B$11:$B$34,1,FALSE))=TRUE,"","○"))</f>
        <v/>
      </c>
      <c r="AE35" s="44" t="str">
        <f>IF($B35="","",IF(ISERROR(VLOOKUP($A35,'30WS'!$B$11:$B$26,1,FALSE))=TRUE,"","○"))</f>
        <v/>
      </c>
      <c r="AF35" s="45" t="str">
        <f>IF($B35="","",IF(ISERROR(VLOOKUP($A35,'30WD'!$B$11:$B$34,1,FALSE))=TRUE,"","○"))</f>
        <v/>
      </c>
      <c r="AG35" s="46" t="str">
        <f>IF($B35="","",IF(ISERROR(VLOOKUP($A35,'40WS'!$B$11:$B$26,1,FALSE))=TRUE,"","○"))</f>
        <v/>
      </c>
      <c r="AH35" s="45" t="str">
        <f>IF($B35="","",IF(ISERROR(VLOOKUP($A35,'40WD'!$B$11:$B$34,1,FALSE))=TRUE,"","○"))</f>
        <v/>
      </c>
      <c r="AI35" s="44" t="str">
        <f>IF($B35="","",IF(ISERROR(VLOOKUP($A35,'50WS'!$B$11:$B$26,1,FALSE))=TRUE,"","○"))</f>
        <v/>
      </c>
      <c r="AJ35" s="45" t="str">
        <f>IF($B35="","",IF(ISERROR(VLOOKUP($A35,'50WD'!$B$11:$B$34,1,FALSE))=TRUE,"","○"))</f>
        <v/>
      </c>
      <c r="AK35" s="46" t="str">
        <f>IF($B35="","",IF(ISERROR(VLOOKUP($A35,'55WS'!$B$11:$B$26,1,FALSE))=TRUE,"","○"))</f>
        <v/>
      </c>
      <c r="AL35" s="47" t="str">
        <f>IF($B35="","",IF(ISERROR(VLOOKUP($A35,'55WD'!$B$11:$B$34,1,FALSE))=TRUE,"","○"))</f>
        <v/>
      </c>
      <c r="AM35" s="19" t="str">
        <f>IF(VLOOKUP($A35,選手名簿!$A$9:$M$58,2)&lt;&gt;"",IF(COUNTA($F35:$F35)&gt;=0,IF(COUNTIF($G35:$AL35,"○")&lt;1,1,""),""),"")</f>
        <v/>
      </c>
    </row>
    <row r="36" spans="1:39" ht="15" customHeight="1" x14ac:dyDescent="0.15">
      <c r="A36" s="41">
        <v>31</v>
      </c>
      <c r="B36" s="42" t="str">
        <f>IF($A36="","",IF(VLOOKUP($A36,選手名簿!$A$9:$M$58,2)="","",VLOOKUP($A36,選手名簿!$A$9:$M$58,2)))</f>
        <v/>
      </c>
      <c r="C36" s="43" t="str">
        <f>IF($A36="","",IF(VLOOKUP($A36,選手名簿!$A$9:$M$58,3)="","",VLOOKUP($A36,選手名簿!$A$9:$M$58,3)))</f>
        <v/>
      </c>
      <c r="D36" s="141" t="str">
        <f>IF($A36="","",IF(VLOOKUP($A36,選手名簿!$A$9:$M$58,4)="","",VLOOKUP($A36,選手名簿!$A$9:$M$58,4)))</f>
        <v/>
      </c>
      <c r="E36" s="142" t="str">
        <f>IF($A36="","",IF(VLOOKUP($A36,選手名簿!$A$9:$M$58,5)="","",VLOOKUP($A36,選手名簿!$A$9:$M$58,5)))</f>
        <v/>
      </c>
      <c r="F36" s="77"/>
      <c r="G36" s="16"/>
      <c r="H36" s="17"/>
      <c r="I36" s="17"/>
      <c r="J36" s="35" t="str">
        <f>IF($B36="","",IF(ISERROR(VLOOKUP($A36,MT!$B$14:$B$20,1,FALSE))=TRUE,"","○"))</f>
        <v/>
      </c>
      <c r="K36" s="36" t="str">
        <f>IF($B36="","",IF(ISERROR(VLOOKUP($A36,WT!$B$14:$B$20,1,FALSE))=TRUE,"","○"))</f>
        <v/>
      </c>
      <c r="L36" s="88" t="str">
        <f>IF($B36="","",IF(ISERROR(VLOOKUP($A36,OBT!$B$14:$B$22,1,FALSE)=TRUE),"","○"))</f>
        <v/>
      </c>
      <c r="M36" s="86" t="str">
        <f>IF($B36="","",IF(ISERROR(VLOOKUP($A36,OGT!$B$14:$B$22,1,FALSE)=TRUE),"","○"))</f>
        <v/>
      </c>
      <c r="N36" s="88" t="str">
        <f>IF($B36="","",IF(ISERROR(VLOOKUP($A36,HBT!$B$14:$B$22,1,FALSE)=TRUE),"","○"))</f>
        <v/>
      </c>
      <c r="O36" s="59" t="str">
        <f>IF($B36="","",IF(ISERROR(VLOOKUP($A36,MS!$B$11:$B$26,1,FALSE))=TRUE,"","○"))</f>
        <v/>
      </c>
      <c r="P36" s="45" t="str">
        <f>IF($B36="","",IF(ISERROR(VLOOKUP($A36,MD!$B$11:$B$34,1,FALSE))=TRUE,"","○"))</f>
        <v/>
      </c>
      <c r="Q36" s="53" t="str">
        <f>IF($B36="","",IF(ISERROR(VLOOKUP($A36,'30MS'!$B$11:$B$26,1,FALSE))=TRUE,"","○"))</f>
        <v/>
      </c>
      <c r="R36" s="54" t="str">
        <f>IF($B36="","",IF(ISERROR(VLOOKUP($A36,'30MD'!$B$11:$B$34,1,FALSE))=TRUE,"","○"))</f>
        <v/>
      </c>
      <c r="S36" s="53" t="str">
        <f>IF($B36="","",IF(ISERROR(VLOOKUP($A36,'40MS'!$B$11:$B$26,1,FALSE))=TRUE,"","○"))</f>
        <v/>
      </c>
      <c r="T36" s="54" t="str">
        <f>IF($B36="","",IF(ISERROR(VLOOKUP($A36,'40MD'!$B$11:$B$34,1,FALSE))=TRUE,"","○"))</f>
        <v/>
      </c>
      <c r="U36" s="53" t="str">
        <f>IF($B36="","",IF(ISERROR(VLOOKUP($A36,'50MS'!$B$11:$B$26,1,FALSE))=TRUE,"","○"))</f>
        <v/>
      </c>
      <c r="V36" s="54" t="str">
        <f>IF($B36="","",IF(ISERROR(VLOOKUP($A36,'50MD'!$B$11:$B$34,1,FALSE))=TRUE,"","○"))</f>
        <v/>
      </c>
      <c r="W36" s="53" t="str">
        <f>IF($B36="","",IF(ISERROR(VLOOKUP($A36,'60MS'!$B$11:$B$26,1,FALSE))=TRUE,"","○"))</f>
        <v/>
      </c>
      <c r="X36" s="54" t="str">
        <f>IF($B36="","",IF(ISERROR(VLOOKUP($A36,'60MD'!$B$11:$B$34,1,FALSE))=TRUE,"","○"))</f>
        <v/>
      </c>
      <c r="Y36" s="55" t="str">
        <f>IF($B36="","",IF(ISERROR(VLOOKUP($A36,'65MS'!$B$11:$B$26,1,FALSE))=TRUE,"","○"))</f>
        <v/>
      </c>
      <c r="Z36" s="54" t="str">
        <f>IF($B36="","",IF(ISERROR(VLOOKUP($A36,'65MD'!$B$11:$B$34,1,FALSE))=TRUE,"","○"))</f>
        <v/>
      </c>
      <c r="AA36" s="53" t="str">
        <f>IF($B36="","",IF(ISERROR(VLOOKUP($A36,'70MS'!$B$11:$B$26,1,FALSE))=TRUE,"","○"))</f>
        <v/>
      </c>
      <c r="AB36" s="54" t="str">
        <f>IF($B36="","",IF(ISERROR(VLOOKUP($A36,'70MD'!$B$11:$B$34,1,FALSE))=TRUE,"","○"))</f>
        <v/>
      </c>
      <c r="AC36" s="53" t="str">
        <f>IF($B36="","",IF(ISERROR(VLOOKUP($A36,WS!$B$11:$B$26,1,FALSE))=TRUE,"","○"))</f>
        <v/>
      </c>
      <c r="AD36" s="54" t="str">
        <f>IF($B36="","",IF(ISERROR(VLOOKUP($A36,WD!$B$11:$B$34,1,FALSE))=TRUE,"","○"))</f>
        <v/>
      </c>
      <c r="AE36" s="53" t="str">
        <f>IF($B36="","",IF(ISERROR(VLOOKUP($A36,'30WS'!$B$11:$B$26,1,FALSE))=TRUE,"","○"))</f>
        <v/>
      </c>
      <c r="AF36" s="54" t="str">
        <f>IF($B36="","",IF(ISERROR(VLOOKUP($A36,'30WD'!$B$11:$B$34,1,FALSE))=TRUE,"","○"))</f>
        <v/>
      </c>
      <c r="AG36" s="55" t="str">
        <f>IF($B36="","",IF(ISERROR(VLOOKUP($A36,'40WS'!$B$11:$B$26,1,FALSE))=TRUE,"","○"))</f>
        <v/>
      </c>
      <c r="AH36" s="54" t="str">
        <f>IF($B36="","",IF(ISERROR(VLOOKUP($A36,'40WD'!$B$11:$B$34,1,FALSE))=TRUE,"","○"))</f>
        <v/>
      </c>
      <c r="AI36" s="53" t="str">
        <f>IF($B36="","",IF(ISERROR(VLOOKUP($A36,'50WS'!$B$11:$B$26,1,FALSE))=TRUE,"","○"))</f>
        <v/>
      </c>
      <c r="AJ36" s="54" t="str">
        <f>IF($B36="","",IF(ISERROR(VLOOKUP($A36,'50WD'!$B$11:$B$34,1,FALSE))=TRUE,"","○"))</f>
        <v/>
      </c>
      <c r="AK36" s="55" t="str">
        <f>IF($B36="","",IF(ISERROR(VLOOKUP($A36,'55WS'!$B$11:$B$26,1,FALSE))=TRUE,"","○"))</f>
        <v/>
      </c>
      <c r="AL36" s="56" t="str">
        <f>IF($B36="","",IF(ISERROR(VLOOKUP($A36,'55WD'!$B$11:$B$34,1,FALSE))=TRUE,"","○"))</f>
        <v/>
      </c>
      <c r="AM36" s="19" t="str">
        <f>IF(VLOOKUP($A36,選手名簿!$A$9:$M$58,2)&lt;&gt;"",IF(COUNTA($F36:$F36)&gt;=0,IF(COUNTIF($G36:$AL36,"○")&lt;1,1,""),""),"")</f>
        <v/>
      </c>
    </row>
    <row r="37" spans="1:39" ht="15" customHeight="1" x14ac:dyDescent="0.15">
      <c r="A37" s="41">
        <v>32</v>
      </c>
      <c r="B37" s="42" t="str">
        <f>IF($A37="","",IF(VLOOKUP($A37,選手名簿!$A$9:$M$58,2)="","",VLOOKUP($A37,選手名簿!$A$9:$M$58,2)))</f>
        <v/>
      </c>
      <c r="C37" s="43" t="str">
        <f>IF($A37="","",IF(VLOOKUP($A37,選手名簿!$A$9:$M$58,3)="","",VLOOKUP($A37,選手名簿!$A$9:$M$58,3)))</f>
        <v/>
      </c>
      <c r="D37" s="141" t="str">
        <f>IF($A37="","",IF(VLOOKUP($A37,選手名簿!$A$9:$M$58,4)="","",VLOOKUP($A37,選手名簿!$A$9:$M$58,4)))</f>
        <v/>
      </c>
      <c r="E37" s="142" t="str">
        <f>IF($A37="","",IF(VLOOKUP($A37,選手名簿!$A$9:$M$58,5)="","",VLOOKUP($A37,選手名簿!$A$9:$M$58,5)))</f>
        <v/>
      </c>
      <c r="F37" s="77"/>
      <c r="G37" s="16"/>
      <c r="H37" s="17"/>
      <c r="I37" s="17"/>
      <c r="J37" s="35" t="str">
        <f>IF($B37="","",IF(ISERROR(VLOOKUP($A37,MT!$B$14:$B$20,1,FALSE))=TRUE,"","○"))</f>
        <v/>
      </c>
      <c r="K37" s="36" t="str">
        <f>IF($B37="","",IF(ISERROR(VLOOKUP($A37,WT!$B$14:$B$20,1,FALSE))=TRUE,"","○"))</f>
        <v/>
      </c>
      <c r="L37" s="88" t="str">
        <f>IF($B37="","",IF(ISERROR(VLOOKUP($A37,OBT!$B$14:$B$22,1,FALSE)=TRUE),"","○"))</f>
        <v/>
      </c>
      <c r="M37" s="86" t="str">
        <f>IF($B37="","",IF(ISERROR(VLOOKUP($A37,OGT!$B$14:$B$22,1,FALSE)=TRUE),"","○"))</f>
        <v/>
      </c>
      <c r="N37" s="88" t="str">
        <f>IF($B37="","",IF(ISERROR(VLOOKUP($A37,HBT!$B$14:$B$22,1,FALSE)=TRUE),"","○"))</f>
        <v/>
      </c>
      <c r="O37" s="59" t="str">
        <f>IF($B37="","",IF(ISERROR(VLOOKUP($A37,MS!$B$11:$B$26,1,FALSE))=TRUE,"","○"))</f>
        <v/>
      </c>
      <c r="P37" s="45" t="str">
        <f>IF($B37="","",IF(ISERROR(VLOOKUP($A37,MD!$B$11:$B$34,1,FALSE))=TRUE,"","○"))</f>
        <v/>
      </c>
      <c r="Q37" s="53" t="str">
        <f>IF($B37="","",IF(ISERROR(VLOOKUP($A37,'30MS'!$B$11:$B$26,1,FALSE))=TRUE,"","○"))</f>
        <v/>
      </c>
      <c r="R37" s="54" t="str">
        <f>IF($B37="","",IF(ISERROR(VLOOKUP($A37,'30MD'!$B$11:$B$34,1,FALSE))=TRUE,"","○"))</f>
        <v/>
      </c>
      <c r="S37" s="53" t="str">
        <f>IF($B37="","",IF(ISERROR(VLOOKUP($A37,'40MS'!$B$11:$B$26,1,FALSE))=TRUE,"","○"))</f>
        <v/>
      </c>
      <c r="T37" s="54" t="str">
        <f>IF($B37="","",IF(ISERROR(VLOOKUP($A37,'40MD'!$B$11:$B$34,1,FALSE))=TRUE,"","○"))</f>
        <v/>
      </c>
      <c r="U37" s="53" t="str">
        <f>IF($B37="","",IF(ISERROR(VLOOKUP($A37,'50MS'!$B$11:$B$26,1,FALSE))=TRUE,"","○"))</f>
        <v/>
      </c>
      <c r="V37" s="54" t="str">
        <f>IF($B37="","",IF(ISERROR(VLOOKUP($A37,'50MD'!$B$11:$B$34,1,FALSE))=TRUE,"","○"))</f>
        <v/>
      </c>
      <c r="W37" s="53" t="str">
        <f>IF($B37="","",IF(ISERROR(VLOOKUP($A37,'60MS'!$B$11:$B$26,1,FALSE))=TRUE,"","○"))</f>
        <v/>
      </c>
      <c r="X37" s="54" t="str">
        <f>IF($B37="","",IF(ISERROR(VLOOKUP($A37,'60MD'!$B$11:$B$34,1,FALSE))=TRUE,"","○"))</f>
        <v/>
      </c>
      <c r="Y37" s="55" t="str">
        <f>IF($B37="","",IF(ISERROR(VLOOKUP($A37,'65MS'!$B$11:$B$26,1,FALSE))=TRUE,"","○"))</f>
        <v/>
      </c>
      <c r="Z37" s="54" t="str">
        <f>IF($B37="","",IF(ISERROR(VLOOKUP($A37,'65MD'!$B$11:$B$34,1,FALSE))=TRUE,"","○"))</f>
        <v/>
      </c>
      <c r="AA37" s="53" t="str">
        <f>IF($B37="","",IF(ISERROR(VLOOKUP($A37,'70MS'!$B$11:$B$26,1,FALSE))=TRUE,"","○"))</f>
        <v/>
      </c>
      <c r="AB37" s="54" t="str">
        <f>IF($B37="","",IF(ISERROR(VLOOKUP($A37,'70MD'!$B$11:$B$34,1,FALSE))=TRUE,"","○"))</f>
        <v/>
      </c>
      <c r="AC37" s="53" t="str">
        <f>IF($B37="","",IF(ISERROR(VLOOKUP($A37,WS!$B$11:$B$26,1,FALSE))=TRUE,"","○"))</f>
        <v/>
      </c>
      <c r="AD37" s="54" t="str">
        <f>IF($B37="","",IF(ISERROR(VLOOKUP($A37,WD!$B$11:$B$34,1,FALSE))=TRUE,"","○"))</f>
        <v/>
      </c>
      <c r="AE37" s="53" t="str">
        <f>IF($B37="","",IF(ISERROR(VLOOKUP($A37,'30WS'!$B$11:$B$26,1,FALSE))=TRUE,"","○"))</f>
        <v/>
      </c>
      <c r="AF37" s="54" t="str">
        <f>IF($B37="","",IF(ISERROR(VLOOKUP($A37,'30WD'!$B$11:$B$34,1,FALSE))=TRUE,"","○"))</f>
        <v/>
      </c>
      <c r="AG37" s="55" t="str">
        <f>IF($B37="","",IF(ISERROR(VLOOKUP($A37,'40WS'!$B$11:$B$26,1,FALSE))=TRUE,"","○"))</f>
        <v/>
      </c>
      <c r="AH37" s="54" t="str">
        <f>IF($B37="","",IF(ISERROR(VLOOKUP($A37,'40WD'!$B$11:$B$34,1,FALSE))=TRUE,"","○"))</f>
        <v/>
      </c>
      <c r="AI37" s="53" t="str">
        <f>IF($B37="","",IF(ISERROR(VLOOKUP($A37,'50WS'!$B$11:$B$26,1,FALSE))=TRUE,"","○"))</f>
        <v/>
      </c>
      <c r="AJ37" s="54" t="str">
        <f>IF($B37="","",IF(ISERROR(VLOOKUP($A37,'50WD'!$B$11:$B$34,1,FALSE))=TRUE,"","○"))</f>
        <v/>
      </c>
      <c r="AK37" s="55" t="str">
        <f>IF($B37="","",IF(ISERROR(VLOOKUP($A37,'55WS'!$B$11:$B$26,1,FALSE))=TRUE,"","○"))</f>
        <v/>
      </c>
      <c r="AL37" s="56" t="str">
        <f>IF($B37="","",IF(ISERROR(VLOOKUP($A37,'55WD'!$B$11:$B$34,1,FALSE))=TRUE,"","○"))</f>
        <v/>
      </c>
      <c r="AM37" s="19" t="str">
        <f>IF(VLOOKUP($A37,選手名簿!$A$9:$M$58,2)&lt;&gt;"",IF(COUNTA($F37:$F37)&gt;=0,IF(COUNTIF($G37:$AL37,"○")&lt;1,1,""),""),"")</f>
        <v/>
      </c>
    </row>
    <row r="38" spans="1:39" ht="15" customHeight="1" x14ac:dyDescent="0.15">
      <c r="A38" s="41">
        <v>33</v>
      </c>
      <c r="B38" s="42" t="str">
        <f>IF($A38="","",IF(VLOOKUP($A38,選手名簿!$A$9:$M$58,2)="","",VLOOKUP($A38,選手名簿!$A$9:$M$58,2)))</f>
        <v/>
      </c>
      <c r="C38" s="43" t="str">
        <f>IF($A38="","",IF(VLOOKUP($A38,選手名簿!$A$9:$M$58,3)="","",VLOOKUP($A38,選手名簿!$A$9:$M$58,3)))</f>
        <v/>
      </c>
      <c r="D38" s="141" t="str">
        <f>IF($A38="","",IF(VLOOKUP($A38,選手名簿!$A$9:$M$58,4)="","",VLOOKUP($A38,選手名簿!$A$9:$M$58,4)))</f>
        <v/>
      </c>
      <c r="E38" s="142" t="str">
        <f>IF($A38="","",IF(VLOOKUP($A38,選手名簿!$A$9:$M$58,5)="","",VLOOKUP($A38,選手名簿!$A$9:$M$58,5)))</f>
        <v/>
      </c>
      <c r="F38" s="77"/>
      <c r="G38" s="16"/>
      <c r="H38" s="17"/>
      <c r="I38" s="17"/>
      <c r="J38" s="35" t="str">
        <f>IF($B38="","",IF(ISERROR(VLOOKUP($A38,MT!$B$14:$B$20,1,FALSE))=TRUE,"","○"))</f>
        <v/>
      </c>
      <c r="K38" s="36" t="str">
        <f>IF($B38="","",IF(ISERROR(VLOOKUP($A38,WT!$B$14:$B$20,1,FALSE))=TRUE,"","○"))</f>
        <v/>
      </c>
      <c r="L38" s="88" t="str">
        <f>IF($B38="","",IF(ISERROR(VLOOKUP($A38,OBT!$B$14:$B$22,1,FALSE)=TRUE),"","○"))</f>
        <v/>
      </c>
      <c r="M38" s="86" t="str">
        <f>IF($B38="","",IF(ISERROR(VLOOKUP($A38,OGT!$B$14:$B$22,1,FALSE)=TRUE),"","○"))</f>
        <v/>
      </c>
      <c r="N38" s="88" t="str">
        <f>IF($B38="","",IF(ISERROR(VLOOKUP($A38,HBT!$B$14:$B$22,1,FALSE)=TRUE),"","○"))</f>
        <v/>
      </c>
      <c r="O38" s="59" t="str">
        <f>IF($B38="","",IF(ISERROR(VLOOKUP($A38,MS!$B$11:$B$26,1,FALSE))=TRUE,"","○"))</f>
        <v/>
      </c>
      <c r="P38" s="45" t="str">
        <f>IF($B38="","",IF(ISERROR(VLOOKUP($A38,MD!$B$11:$B$34,1,FALSE))=TRUE,"","○"))</f>
        <v/>
      </c>
      <c r="Q38" s="53" t="str">
        <f>IF($B38="","",IF(ISERROR(VLOOKUP($A38,'30MS'!$B$11:$B$26,1,FALSE))=TRUE,"","○"))</f>
        <v/>
      </c>
      <c r="R38" s="54" t="str">
        <f>IF($B38="","",IF(ISERROR(VLOOKUP($A38,'30MD'!$B$11:$B$34,1,FALSE))=TRUE,"","○"))</f>
        <v/>
      </c>
      <c r="S38" s="53" t="str">
        <f>IF($B38="","",IF(ISERROR(VLOOKUP($A38,'40MS'!$B$11:$B$26,1,FALSE))=TRUE,"","○"))</f>
        <v/>
      </c>
      <c r="T38" s="54" t="str">
        <f>IF($B38="","",IF(ISERROR(VLOOKUP($A38,'40MD'!$B$11:$B$34,1,FALSE))=TRUE,"","○"))</f>
        <v/>
      </c>
      <c r="U38" s="53" t="str">
        <f>IF($B38="","",IF(ISERROR(VLOOKUP($A38,'50MS'!$B$11:$B$26,1,FALSE))=TRUE,"","○"))</f>
        <v/>
      </c>
      <c r="V38" s="54" t="str">
        <f>IF($B38="","",IF(ISERROR(VLOOKUP($A38,'50MD'!$B$11:$B$34,1,FALSE))=TRUE,"","○"))</f>
        <v/>
      </c>
      <c r="W38" s="53" t="str">
        <f>IF($B38="","",IF(ISERROR(VLOOKUP($A38,'60MS'!$B$11:$B$26,1,FALSE))=TRUE,"","○"))</f>
        <v/>
      </c>
      <c r="X38" s="54" t="str">
        <f>IF($B38="","",IF(ISERROR(VLOOKUP($A38,'60MD'!$B$11:$B$34,1,FALSE))=TRUE,"","○"))</f>
        <v/>
      </c>
      <c r="Y38" s="55" t="str">
        <f>IF($B38="","",IF(ISERROR(VLOOKUP($A38,'65MS'!$B$11:$B$26,1,FALSE))=TRUE,"","○"))</f>
        <v/>
      </c>
      <c r="Z38" s="54" t="str">
        <f>IF($B38="","",IF(ISERROR(VLOOKUP($A38,'65MD'!$B$11:$B$34,1,FALSE))=TRUE,"","○"))</f>
        <v/>
      </c>
      <c r="AA38" s="53" t="str">
        <f>IF($B38="","",IF(ISERROR(VLOOKUP($A38,'70MS'!$B$11:$B$26,1,FALSE))=TRUE,"","○"))</f>
        <v/>
      </c>
      <c r="AB38" s="54" t="str">
        <f>IF($B38="","",IF(ISERROR(VLOOKUP($A38,'70MD'!$B$11:$B$34,1,FALSE))=TRUE,"","○"))</f>
        <v/>
      </c>
      <c r="AC38" s="53" t="str">
        <f>IF($B38="","",IF(ISERROR(VLOOKUP($A38,WS!$B$11:$B$26,1,FALSE))=TRUE,"","○"))</f>
        <v/>
      </c>
      <c r="AD38" s="54" t="str">
        <f>IF($B38="","",IF(ISERROR(VLOOKUP($A38,WD!$B$11:$B$34,1,FALSE))=TRUE,"","○"))</f>
        <v/>
      </c>
      <c r="AE38" s="53" t="str">
        <f>IF($B38="","",IF(ISERROR(VLOOKUP($A38,'30WS'!$B$11:$B$26,1,FALSE))=TRUE,"","○"))</f>
        <v/>
      </c>
      <c r="AF38" s="54" t="str">
        <f>IF($B38="","",IF(ISERROR(VLOOKUP($A38,'30WD'!$B$11:$B$34,1,FALSE))=TRUE,"","○"))</f>
        <v/>
      </c>
      <c r="AG38" s="55" t="str">
        <f>IF($B38="","",IF(ISERROR(VLOOKUP($A38,'40WS'!$B$11:$B$26,1,FALSE))=TRUE,"","○"))</f>
        <v/>
      </c>
      <c r="AH38" s="54" t="str">
        <f>IF($B38="","",IF(ISERROR(VLOOKUP($A38,'40WD'!$B$11:$B$34,1,FALSE))=TRUE,"","○"))</f>
        <v/>
      </c>
      <c r="AI38" s="53" t="str">
        <f>IF($B38="","",IF(ISERROR(VLOOKUP($A38,'50WS'!$B$11:$B$26,1,FALSE))=TRUE,"","○"))</f>
        <v/>
      </c>
      <c r="AJ38" s="54" t="str">
        <f>IF($B38="","",IF(ISERROR(VLOOKUP($A38,'50WD'!$B$11:$B$34,1,FALSE))=TRUE,"","○"))</f>
        <v/>
      </c>
      <c r="AK38" s="55" t="str">
        <f>IF($B38="","",IF(ISERROR(VLOOKUP($A38,'55WS'!$B$11:$B$26,1,FALSE))=TRUE,"","○"))</f>
        <v/>
      </c>
      <c r="AL38" s="56" t="str">
        <f>IF($B38="","",IF(ISERROR(VLOOKUP($A38,'55WD'!$B$11:$B$34,1,FALSE))=TRUE,"","○"))</f>
        <v/>
      </c>
      <c r="AM38" s="19" t="str">
        <f>IF(VLOOKUP($A38,選手名簿!$A$9:$M$58,2)&lt;&gt;"",IF(COUNTA($F38:$F38)&gt;=0,IF(COUNTIF($G38:$AL38,"○")&lt;1,1,""),""),"")</f>
        <v/>
      </c>
    </row>
    <row r="39" spans="1:39" ht="15" customHeight="1" x14ac:dyDescent="0.15">
      <c r="A39" s="41">
        <v>34</v>
      </c>
      <c r="B39" s="42" t="str">
        <f>IF($A39="","",IF(VLOOKUP($A39,選手名簿!$A$9:$M$58,2)="","",VLOOKUP($A39,選手名簿!$A$9:$M$58,2)))</f>
        <v/>
      </c>
      <c r="C39" s="43" t="str">
        <f>IF($A39="","",IF(VLOOKUP($A39,選手名簿!$A$9:$M$58,3)="","",VLOOKUP($A39,選手名簿!$A$9:$M$58,3)))</f>
        <v/>
      </c>
      <c r="D39" s="141" t="str">
        <f>IF($A39="","",IF(VLOOKUP($A39,選手名簿!$A$9:$M$58,4)="","",VLOOKUP($A39,選手名簿!$A$9:$M$58,4)))</f>
        <v/>
      </c>
      <c r="E39" s="142" t="str">
        <f>IF($A39="","",IF(VLOOKUP($A39,選手名簿!$A$9:$M$58,5)="","",VLOOKUP($A39,選手名簿!$A$9:$M$58,5)))</f>
        <v/>
      </c>
      <c r="F39" s="77"/>
      <c r="G39" s="16"/>
      <c r="H39" s="17"/>
      <c r="I39" s="17"/>
      <c r="J39" s="35" t="str">
        <f>IF($B39="","",IF(ISERROR(VLOOKUP($A39,MT!$B$14:$B$20,1,FALSE))=TRUE,"","○"))</f>
        <v/>
      </c>
      <c r="K39" s="36" t="str">
        <f>IF($B39="","",IF(ISERROR(VLOOKUP($A39,WT!$B$14:$B$20,1,FALSE))=TRUE,"","○"))</f>
        <v/>
      </c>
      <c r="L39" s="88" t="str">
        <f>IF($B39="","",IF(ISERROR(VLOOKUP($A39,OBT!$B$14:$B$22,1,FALSE)=TRUE),"","○"))</f>
        <v/>
      </c>
      <c r="M39" s="86" t="str">
        <f>IF($B39="","",IF(ISERROR(VLOOKUP($A39,OGT!$B$14:$B$22,1,FALSE)=TRUE),"","○"))</f>
        <v/>
      </c>
      <c r="N39" s="88" t="str">
        <f>IF($B39="","",IF(ISERROR(VLOOKUP($A39,HBT!$B$14:$B$22,1,FALSE)=TRUE),"","○"))</f>
        <v/>
      </c>
      <c r="O39" s="59" t="str">
        <f>IF($B39="","",IF(ISERROR(VLOOKUP($A39,MS!$B$11:$B$26,1,FALSE))=TRUE,"","○"))</f>
        <v/>
      </c>
      <c r="P39" s="45" t="str">
        <f>IF($B39="","",IF(ISERROR(VLOOKUP($A39,MD!$B$11:$B$34,1,FALSE))=TRUE,"","○"))</f>
        <v/>
      </c>
      <c r="Q39" s="53" t="str">
        <f>IF($B39="","",IF(ISERROR(VLOOKUP($A39,'30MS'!$B$11:$B$26,1,FALSE))=TRUE,"","○"))</f>
        <v/>
      </c>
      <c r="R39" s="54" t="str">
        <f>IF($B39="","",IF(ISERROR(VLOOKUP($A39,'30MD'!$B$11:$B$34,1,FALSE))=TRUE,"","○"))</f>
        <v/>
      </c>
      <c r="S39" s="53" t="str">
        <f>IF($B39="","",IF(ISERROR(VLOOKUP($A39,'40MS'!$B$11:$B$26,1,FALSE))=TRUE,"","○"))</f>
        <v/>
      </c>
      <c r="T39" s="54" t="str">
        <f>IF($B39="","",IF(ISERROR(VLOOKUP($A39,'40MD'!$B$11:$B$34,1,FALSE))=TRUE,"","○"))</f>
        <v/>
      </c>
      <c r="U39" s="53" t="str">
        <f>IF($B39="","",IF(ISERROR(VLOOKUP($A39,'50MS'!$B$11:$B$26,1,FALSE))=TRUE,"","○"))</f>
        <v/>
      </c>
      <c r="V39" s="54" t="str">
        <f>IF($B39="","",IF(ISERROR(VLOOKUP($A39,'50MD'!$B$11:$B$34,1,FALSE))=TRUE,"","○"))</f>
        <v/>
      </c>
      <c r="W39" s="53" t="str">
        <f>IF($B39="","",IF(ISERROR(VLOOKUP($A39,'60MS'!$B$11:$B$26,1,FALSE))=TRUE,"","○"))</f>
        <v/>
      </c>
      <c r="X39" s="54" t="str">
        <f>IF($B39="","",IF(ISERROR(VLOOKUP($A39,'60MD'!$B$11:$B$34,1,FALSE))=TRUE,"","○"))</f>
        <v/>
      </c>
      <c r="Y39" s="55" t="str">
        <f>IF($B39="","",IF(ISERROR(VLOOKUP($A39,'65MS'!$B$11:$B$26,1,FALSE))=TRUE,"","○"))</f>
        <v/>
      </c>
      <c r="Z39" s="54" t="str">
        <f>IF($B39="","",IF(ISERROR(VLOOKUP($A39,'65MD'!$B$11:$B$34,1,FALSE))=TRUE,"","○"))</f>
        <v/>
      </c>
      <c r="AA39" s="53" t="str">
        <f>IF($B39="","",IF(ISERROR(VLOOKUP($A39,'70MS'!$B$11:$B$26,1,FALSE))=TRUE,"","○"))</f>
        <v/>
      </c>
      <c r="AB39" s="54" t="str">
        <f>IF($B39="","",IF(ISERROR(VLOOKUP($A39,'70MD'!$B$11:$B$34,1,FALSE))=TRUE,"","○"))</f>
        <v/>
      </c>
      <c r="AC39" s="53" t="str">
        <f>IF($B39="","",IF(ISERROR(VLOOKUP($A39,WS!$B$11:$B$26,1,FALSE))=TRUE,"","○"))</f>
        <v/>
      </c>
      <c r="AD39" s="54" t="str">
        <f>IF($B39="","",IF(ISERROR(VLOOKUP($A39,WD!$B$11:$B$34,1,FALSE))=TRUE,"","○"))</f>
        <v/>
      </c>
      <c r="AE39" s="53" t="str">
        <f>IF($B39="","",IF(ISERROR(VLOOKUP($A39,'30WS'!$B$11:$B$26,1,FALSE))=TRUE,"","○"))</f>
        <v/>
      </c>
      <c r="AF39" s="54" t="str">
        <f>IF($B39="","",IF(ISERROR(VLOOKUP($A39,'30WD'!$B$11:$B$34,1,FALSE))=TRUE,"","○"))</f>
        <v/>
      </c>
      <c r="AG39" s="55" t="str">
        <f>IF($B39="","",IF(ISERROR(VLOOKUP($A39,'40WS'!$B$11:$B$26,1,FALSE))=TRUE,"","○"))</f>
        <v/>
      </c>
      <c r="AH39" s="54" t="str">
        <f>IF($B39="","",IF(ISERROR(VLOOKUP($A39,'40WD'!$B$11:$B$34,1,FALSE))=TRUE,"","○"))</f>
        <v/>
      </c>
      <c r="AI39" s="53" t="str">
        <f>IF($B39="","",IF(ISERROR(VLOOKUP($A39,'50WS'!$B$11:$B$26,1,FALSE))=TRUE,"","○"))</f>
        <v/>
      </c>
      <c r="AJ39" s="54" t="str">
        <f>IF($B39="","",IF(ISERROR(VLOOKUP($A39,'50WD'!$B$11:$B$34,1,FALSE))=TRUE,"","○"))</f>
        <v/>
      </c>
      <c r="AK39" s="55" t="str">
        <f>IF($B39="","",IF(ISERROR(VLOOKUP($A39,'55WS'!$B$11:$B$26,1,FALSE))=TRUE,"","○"))</f>
        <v/>
      </c>
      <c r="AL39" s="56" t="str">
        <f>IF($B39="","",IF(ISERROR(VLOOKUP($A39,'55WD'!$B$11:$B$34,1,FALSE))=TRUE,"","○"))</f>
        <v/>
      </c>
      <c r="AM39" s="19" t="str">
        <f>IF(VLOOKUP($A39,選手名簿!$A$9:$M$58,2)&lt;&gt;"",IF(COUNTA($F39:$F39)&gt;=0,IF(COUNTIF($G39:$AL39,"○")&lt;1,1,""),""),"")</f>
        <v/>
      </c>
    </row>
    <row r="40" spans="1:39" ht="15" customHeight="1" x14ac:dyDescent="0.15">
      <c r="A40" s="41">
        <v>35</v>
      </c>
      <c r="B40" s="42" t="str">
        <f>IF($A40="","",IF(VLOOKUP($A40,選手名簿!$A$9:$M$58,2)="","",VLOOKUP($A40,選手名簿!$A$9:$M$58,2)))</f>
        <v/>
      </c>
      <c r="C40" s="43" t="str">
        <f>IF($A40="","",IF(VLOOKUP($A40,選手名簿!$A$9:$M$58,3)="","",VLOOKUP($A40,選手名簿!$A$9:$M$58,3)))</f>
        <v/>
      </c>
      <c r="D40" s="141" t="str">
        <f>IF($A40="","",IF(VLOOKUP($A40,選手名簿!$A$9:$M$58,4)="","",VLOOKUP($A40,選手名簿!$A$9:$M$58,4)))</f>
        <v/>
      </c>
      <c r="E40" s="142" t="str">
        <f>IF($A40="","",IF(VLOOKUP($A40,選手名簿!$A$9:$M$58,5)="","",VLOOKUP($A40,選手名簿!$A$9:$M$58,5)))</f>
        <v/>
      </c>
      <c r="F40" s="77"/>
      <c r="G40" s="16"/>
      <c r="H40" s="17"/>
      <c r="I40" s="17"/>
      <c r="J40" s="35" t="str">
        <f>IF($B40="","",IF(ISERROR(VLOOKUP($A40,MT!$B$14:$B$20,1,FALSE))=TRUE,"","○"))</f>
        <v/>
      </c>
      <c r="K40" s="36" t="str">
        <f>IF($B40="","",IF(ISERROR(VLOOKUP($A40,WT!$B$14:$B$20,1,FALSE))=TRUE,"","○"))</f>
        <v/>
      </c>
      <c r="L40" s="88" t="str">
        <f>IF($B40="","",IF(ISERROR(VLOOKUP($A40,OBT!$B$14:$B$22,1,FALSE)=TRUE),"","○"))</f>
        <v/>
      </c>
      <c r="M40" s="86"/>
      <c r="N40" s="88" t="str">
        <f>IF($B40="","",IF(ISERROR(VLOOKUP($A40,HBT!$B$14:$B$22,1,FALSE)=TRUE),"","○"))</f>
        <v/>
      </c>
      <c r="O40" s="59" t="str">
        <f>IF($B40="","",IF(ISERROR(VLOOKUP($A40,MS!$B$11:$B$26,1,FALSE))=TRUE,"","○"))</f>
        <v/>
      </c>
      <c r="P40" s="45" t="str">
        <f>IF($B40="","",IF(ISERROR(VLOOKUP($A40,MD!$B$11:$B$34,1,FALSE))=TRUE,"","○"))</f>
        <v/>
      </c>
      <c r="Q40" s="53" t="str">
        <f>IF($B40="","",IF(ISERROR(VLOOKUP($A40,'30MS'!$B$11:$B$26,1,FALSE))=TRUE,"","○"))</f>
        <v/>
      </c>
      <c r="R40" s="54" t="str">
        <f>IF($B40="","",IF(ISERROR(VLOOKUP($A40,'30MD'!$B$11:$B$34,1,FALSE))=TRUE,"","○"))</f>
        <v/>
      </c>
      <c r="S40" s="53" t="str">
        <f>IF($B40="","",IF(ISERROR(VLOOKUP($A40,'40MS'!$B$11:$B$26,1,FALSE))=TRUE,"","○"))</f>
        <v/>
      </c>
      <c r="T40" s="54" t="str">
        <f>IF($B40="","",IF(ISERROR(VLOOKUP($A40,'40MD'!$B$11:$B$34,1,FALSE))=TRUE,"","○"))</f>
        <v/>
      </c>
      <c r="U40" s="53" t="str">
        <f>IF($B40="","",IF(ISERROR(VLOOKUP($A40,'50MS'!$B$11:$B$26,1,FALSE))=TRUE,"","○"))</f>
        <v/>
      </c>
      <c r="V40" s="54" t="str">
        <f>IF($B40="","",IF(ISERROR(VLOOKUP($A40,'50MD'!$B$11:$B$34,1,FALSE))=TRUE,"","○"))</f>
        <v/>
      </c>
      <c r="W40" s="53" t="str">
        <f>IF($B40="","",IF(ISERROR(VLOOKUP($A40,'60MS'!$B$11:$B$26,1,FALSE))=TRUE,"","○"))</f>
        <v/>
      </c>
      <c r="X40" s="54" t="str">
        <f>IF($B40="","",IF(ISERROR(VLOOKUP($A40,'60MD'!$B$11:$B$34,1,FALSE))=TRUE,"","○"))</f>
        <v/>
      </c>
      <c r="Y40" s="55" t="str">
        <f>IF($B40="","",IF(ISERROR(VLOOKUP($A40,'65MS'!$B$11:$B$26,1,FALSE))=TRUE,"","○"))</f>
        <v/>
      </c>
      <c r="Z40" s="54" t="str">
        <f>IF($B40="","",IF(ISERROR(VLOOKUP($A40,'65MD'!$B$11:$B$34,1,FALSE))=TRUE,"","○"))</f>
        <v/>
      </c>
      <c r="AA40" s="53" t="str">
        <f>IF($B40="","",IF(ISERROR(VLOOKUP($A40,'70MS'!$B$11:$B$26,1,FALSE))=TRUE,"","○"))</f>
        <v/>
      </c>
      <c r="AB40" s="54" t="str">
        <f>IF($B40="","",IF(ISERROR(VLOOKUP($A40,'70MD'!$B$11:$B$34,1,FALSE))=TRUE,"","○"))</f>
        <v/>
      </c>
      <c r="AC40" s="53" t="str">
        <f>IF($B40="","",IF(ISERROR(VLOOKUP($A40,WS!$B$11:$B$26,1,FALSE))=TRUE,"","○"))</f>
        <v/>
      </c>
      <c r="AD40" s="54" t="str">
        <f>IF($B40="","",IF(ISERROR(VLOOKUP($A40,WD!$B$11:$B$34,1,FALSE))=TRUE,"","○"))</f>
        <v/>
      </c>
      <c r="AE40" s="53" t="str">
        <f>IF($B40="","",IF(ISERROR(VLOOKUP($A40,'30WS'!$B$11:$B$26,1,FALSE))=TRUE,"","○"))</f>
        <v/>
      </c>
      <c r="AF40" s="54" t="str">
        <f>IF($B40="","",IF(ISERROR(VLOOKUP($A40,'30WD'!$B$11:$B$34,1,FALSE))=TRUE,"","○"))</f>
        <v/>
      </c>
      <c r="AG40" s="55" t="str">
        <f>IF($B40="","",IF(ISERROR(VLOOKUP($A40,'40WS'!$B$11:$B$26,1,FALSE))=TRUE,"","○"))</f>
        <v/>
      </c>
      <c r="AH40" s="54" t="str">
        <f>IF($B40="","",IF(ISERROR(VLOOKUP($A40,'40WD'!$B$11:$B$34,1,FALSE))=TRUE,"","○"))</f>
        <v/>
      </c>
      <c r="AI40" s="53" t="str">
        <f>IF($B40="","",IF(ISERROR(VLOOKUP($A40,'50WS'!$B$11:$B$26,1,FALSE))=TRUE,"","○"))</f>
        <v/>
      </c>
      <c r="AJ40" s="54" t="str">
        <f>IF($B40="","",IF(ISERROR(VLOOKUP($A40,'50WD'!$B$11:$B$34,1,FALSE))=TRUE,"","○"))</f>
        <v/>
      </c>
      <c r="AK40" s="55" t="str">
        <f>IF($B40="","",IF(ISERROR(VLOOKUP($A40,'55WS'!$B$11:$B$26,1,FALSE))=TRUE,"","○"))</f>
        <v/>
      </c>
      <c r="AL40" s="56" t="str">
        <f>IF($B40="","",IF(ISERROR(VLOOKUP($A40,'55WD'!$B$11:$B$34,1,FALSE))=TRUE,"","○"))</f>
        <v/>
      </c>
      <c r="AM40" s="19" t="str">
        <f>IF(VLOOKUP($A40,選手名簿!$A$9:$M$58,2)&lt;&gt;"",IF(COUNTA($F40:$F40)&gt;=0,IF(COUNTIF($G40:$AL40,"○")&lt;1,1,""),""),"")</f>
        <v/>
      </c>
    </row>
    <row r="41" spans="1:39" ht="15" customHeight="1" x14ac:dyDescent="0.15">
      <c r="A41" s="41">
        <v>36</v>
      </c>
      <c r="B41" s="42" t="str">
        <f>IF($A41="","",IF(VLOOKUP($A41,選手名簿!$A$9:$M$58,2)="","",VLOOKUP($A41,選手名簿!$A$9:$M$58,2)))</f>
        <v/>
      </c>
      <c r="C41" s="43" t="str">
        <f>IF($A41="","",IF(VLOOKUP($A41,選手名簿!$A$9:$M$58,3)="","",VLOOKUP($A41,選手名簿!$A$9:$M$58,3)))</f>
        <v/>
      </c>
      <c r="D41" s="141" t="str">
        <f>IF($A41="","",IF(VLOOKUP($A41,選手名簿!$A$9:$M$58,4)="","",VLOOKUP($A41,選手名簿!$A$9:$M$58,4)))</f>
        <v/>
      </c>
      <c r="E41" s="142" t="str">
        <f>IF($A41="","",IF(VLOOKUP($A41,選手名簿!$A$9:$M$58,5)="","",VLOOKUP($A41,選手名簿!$A$9:$M$58,5)))</f>
        <v/>
      </c>
      <c r="F41" s="77"/>
      <c r="G41" s="16"/>
      <c r="H41" s="17"/>
      <c r="I41" s="17"/>
      <c r="J41" s="35" t="str">
        <f>IF($B41="","",IF(ISERROR(VLOOKUP($A41,MT!$B$14:$B$20,1,FALSE))=TRUE,"","○"))</f>
        <v/>
      </c>
      <c r="K41" s="36" t="str">
        <f>IF($B41="","",IF(ISERROR(VLOOKUP($A41,WT!$B$14:$B$20,1,FALSE))=TRUE,"","○"))</f>
        <v/>
      </c>
      <c r="L41" s="88" t="str">
        <f>IF($B41="","",IF(ISERROR(VLOOKUP($A41,OBT!$B$14:$B$22,1,FALSE)=TRUE),"","○"))</f>
        <v/>
      </c>
      <c r="M41" s="86"/>
      <c r="N41" s="88" t="str">
        <f>IF($B41="","",IF(ISERROR(VLOOKUP($A41,HBT!$B$14:$B$22,1,FALSE)=TRUE),"","○"))</f>
        <v/>
      </c>
      <c r="O41" s="59" t="str">
        <f>IF($B41="","",IF(ISERROR(VLOOKUP($A41,MS!$B$11:$B$26,1,FALSE))=TRUE,"","○"))</f>
        <v/>
      </c>
      <c r="P41" s="45" t="str">
        <f>IF($B41="","",IF(ISERROR(VLOOKUP($A41,MD!$B$11:$B$34,1,FALSE))=TRUE,"","○"))</f>
        <v/>
      </c>
      <c r="Q41" s="53" t="str">
        <f>IF($B41="","",IF(ISERROR(VLOOKUP($A41,'30MS'!$B$11:$B$26,1,FALSE))=TRUE,"","○"))</f>
        <v/>
      </c>
      <c r="R41" s="54" t="str">
        <f>IF($B41="","",IF(ISERROR(VLOOKUP($A41,'30MD'!$B$11:$B$34,1,FALSE))=TRUE,"","○"))</f>
        <v/>
      </c>
      <c r="S41" s="53" t="str">
        <f>IF($B41="","",IF(ISERROR(VLOOKUP($A41,'40MS'!$B$11:$B$26,1,FALSE))=TRUE,"","○"))</f>
        <v/>
      </c>
      <c r="T41" s="54" t="str">
        <f>IF($B41="","",IF(ISERROR(VLOOKUP($A41,'40MD'!$B$11:$B$34,1,FALSE))=TRUE,"","○"))</f>
        <v/>
      </c>
      <c r="U41" s="53" t="str">
        <f>IF($B41="","",IF(ISERROR(VLOOKUP($A41,'50MS'!$B$11:$B$26,1,FALSE))=TRUE,"","○"))</f>
        <v/>
      </c>
      <c r="V41" s="54" t="str">
        <f>IF($B41="","",IF(ISERROR(VLOOKUP($A41,'50MD'!$B$11:$B$34,1,FALSE))=TRUE,"","○"))</f>
        <v/>
      </c>
      <c r="W41" s="53" t="str">
        <f>IF($B41="","",IF(ISERROR(VLOOKUP($A41,'60MS'!$B$11:$B$26,1,FALSE))=TRUE,"","○"))</f>
        <v/>
      </c>
      <c r="X41" s="54" t="str">
        <f>IF($B41="","",IF(ISERROR(VLOOKUP($A41,'60MD'!$B$11:$B$34,1,FALSE))=TRUE,"","○"))</f>
        <v/>
      </c>
      <c r="Y41" s="55" t="str">
        <f>IF($B41="","",IF(ISERROR(VLOOKUP($A41,'65MS'!$B$11:$B$26,1,FALSE))=TRUE,"","○"))</f>
        <v/>
      </c>
      <c r="Z41" s="54" t="str">
        <f>IF($B41="","",IF(ISERROR(VLOOKUP($A41,'65MD'!$B$11:$B$34,1,FALSE))=TRUE,"","○"))</f>
        <v/>
      </c>
      <c r="AA41" s="53" t="str">
        <f>IF($B41="","",IF(ISERROR(VLOOKUP($A41,'70MS'!$B$11:$B$26,1,FALSE))=TRUE,"","○"))</f>
        <v/>
      </c>
      <c r="AB41" s="54" t="str">
        <f>IF($B41="","",IF(ISERROR(VLOOKUP($A41,'70MD'!$B$11:$B$34,1,FALSE))=TRUE,"","○"))</f>
        <v/>
      </c>
      <c r="AC41" s="53" t="str">
        <f>IF($B41="","",IF(ISERROR(VLOOKUP($A41,WS!$B$11:$B$26,1,FALSE))=TRUE,"","○"))</f>
        <v/>
      </c>
      <c r="AD41" s="54" t="str">
        <f>IF($B41="","",IF(ISERROR(VLOOKUP($A41,WD!$B$11:$B$34,1,FALSE))=TRUE,"","○"))</f>
        <v/>
      </c>
      <c r="AE41" s="53" t="str">
        <f>IF($B41="","",IF(ISERROR(VLOOKUP($A41,'30WS'!$B$11:$B$26,1,FALSE))=TRUE,"","○"))</f>
        <v/>
      </c>
      <c r="AF41" s="54" t="str">
        <f>IF($B41="","",IF(ISERROR(VLOOKUP($A41,'30WD'!$B$11:$B$34,1,FALSE))=TRUE,"","○"))</f>
        <v/>
      </c>
      <c r="AG41" s="55" t="str">
        <f>IF($B41="","",IF(ISERROR(VLOOKUP($A41,'40WS'!$B$11:$B$26,1,FALSE))=TRUE,"","○"))</f>
        <v/>
      </c>
      <c r="AH41" s="54" t="str">
        <f>IF($B41="","",IF(ISERROR(VLOOKUP($A41,'40WD'!$B$11:$B$34,1,FALSE))=TRUE,"","○"))</f>
        <v/>
      </c>
      <c r="AI41" s="53" t="str">
        <f>IF($B41="","",IF(ISERROR(VLOOKUP($A41,'50WS'!$B$11:$B$26,1,FALSE))=TRUE,"","○"))</f>
        <v/>
      </c>
      <c r="AJ41" s="54" t="str">
        <f>IF($B41="","",IF(ISERROR(VLOOKUP($A41,'50WD'!$B$11:$B$34,1,FALSE))=TRUE,"","○"))</f>
        <v/>
      </c>
      <c r="AK41" s="55" t="str">
        <f>IF($B41="","",IF(ISERROR(VLOOKUP($A41,'55WS'!$B$11:$B$26,1,FALSE))=TRUE,"","○"))</f>
        <v/>
      </c>
      <c r="AL41" s="56" t="str">
        <f>IF($B41="","",IF(ISERROR(VLOOKUP($A41,'55WD'!$B$11:$B$34,1,FALSE))=TRUE,"","○"))</f>
        <v/>
      </c>
      <c r="AM41" s="19" t="str">
        <f>IF(VLOOKUP($A41,選手名簿!$A$9:$M$58,2)&lt;&gt;"",IF(COUNTA($F41:$F41)&gt;=0,IF(COUNTIF($G41:$AL41,"○")&lt;1,1,""),""),"")</f>
        <v/>
      </c>
    </row>
    <row r="42" spans="1:39" ht="15" customHeight="1" x14ac:dyDescent="0.15">
      <c r="A42" s="41">
        <v>37</v>
      </c>
      <c r="B42" s="42" t="str">
        <f>IF($A42="","",IF(VLOOKUP($A42,選手名簿!$A$9:$M$58,2)="","",VLOOKUP($A42,選手名簿!$A$9:$M$58,2)))</f>
        <v/>
      </c>
      <c r="C42" s="43" t="str">
        <f>IF($A42="","",IF(VLOOKUP($A42,選手名簿!$A$9:$M$58,3)="","",VLOOKUP($A42,選手名簿!$A$9:$M$58,3)))</f>
        <v/>
      </c>
      <c r="D42" s="141" t="str">
        <f>IF($A42="","",IF(VLOOKUP($A42,選手名簿!$A$9:$M$58,4)="","",VLOOKUP($A42,選手名簿!$A$9:$M$58,4)))</f>
        <v/>
      </c>
      <c r="E42" s="142" t="str">
        <f>IF($A42="","",IF(VLOOKUP($A42,選手名簿!$A$9:$M$58,5)="","",VLOOKUP($A42,選手名簿!$A$9:$M$58,5)))</f>
        <v/>
      </c>
      <c r="F42" s="77"/>
      <c r="G42" s="16"/>
      <c r="H42" s="17"/>
      <c r="I42" s="17"/>
      <c r="J42" s="35" t="str">
        <f>IF($B42="","",IF(ISERROR(VLOOKUP($A42,MT!$B$14:$B$20,1,FALSE))=TRUE,"","○"))</f>
        <v/>
      </c>
      <c r="K42" s="36" t="str">
        <f>IF($B42="","",IF(ISERROR(VLOOKUP($A42,WT!$B$14:$B$20,1,FALSE))=TRUE,"","○"))</f>
        <v/>
      </c>
      <c r="L42" s="88" t="str">
        <f>IF($B42="","",IF(ISERROR(VLOOKUP($A42,OBT!$B$14:$B$22,1,FALSE)=TRUE),"","○"))</f>
        <v/>
      </c>
      <c r="M42" s="86"/>
      <c r="N42" s="88" t="str">
        <f>IF($B42="","",IF(ISERROR(VLOOKUP($A42,HBT!$B$14:$B$22,1,FALSE)=TRUE),"","○"))</f>
        <v/>
      </c>
      <c r="O42" s="59" t="str">
        <f>IF($B42="","",IF(ISERROR(VLOOKUP($A42,MS!$B$11:$B$26,1,FALSE))=TRUE,"","○"))</f>
        <v/>
      </c>
      <c r="P42" s="45" t="str">
        <f>IF($B42="","",IF(ISERROR(VLOOKUP($A42,MD!$B$11:$B$34,1,FALSE))=TRUE,"","○"))</f>
        <v/>
      </c>
      <c r="Q42" s="53" t="str">
        <f>IF($B42="","",IF(ISERROR(VLOOKUP($A42,'30MS'!$B$11:$B$26,1,FALSE))=TRUE,"","○"))</f>
        <v/>
      </c>
      <c r="R42" s="54" t="str">
        <f>IF($B42="","",IF(ISERROR(VLOOKUP($A42,'30MD'!$B$11:$B$34,1,FALSE))=TRUE,"","○"))</f>
        <v/>
      </c>
      <c r="S42" s="53" t="str">
        <f>IF($B42="","",IF(ISERROR(VLOOKUP($A42,'40MS'!$B$11:$B$26,1,FALSE))=TRUE,"","○"))</f>
        <v/>
      </c>
      <c r="T42" s="54" t="str">
        <f>IF($B42="","",IF(ISERROR(VLOOKUP($A42,'40MD'!$B$11:$B$34,1,FALSE))=TRUE,"","○"))</f>
        <v/>
      </c>
      <c r="U42" s="53" t="str">
        <f>IF($B42="","",IF(ISERROR(VLOOKUP($A42,'50MS'!$B$11:$B$26,1,FALSE))=TRUE,"","○"))</f>
        <v/>
      </c>
      <c r="V42" s="54" t="str">
        <f>IF($B42="","",IF(ISERROR(VLOOKUP($A42,'50MD'!$B$11:$B$34,1,FALSE))=TRUE,"","○"))</f>
        <v/>
      </c>
      <c r="W42" s="53" t="str">
        <f>IF($B42="","",IF(ISERROR(VLOOKUP($A42,'60MS'!$B$11:$B$26,1,FALSE))=TRUE,"","○"))</f>
        <v/>
      </c>
      <c r="X42" s="54" t="str">
        <f>IF($B42="","",IF(ISERROR(VLOOKUP($A42,'60MD'!$B$11:$B$34,1,FALSE))=TRUE,"","○"))</f>
        <v/>
      </c>
      <c r="Y42" s="55" t="str">
        <f>IF($B42="","",IF(ISERROR(VLOOKUP($A42,'65MS'!$B$11:$B$26,1,FALSE))=TRUE,"","○"))</f>
        <v/>
      </c>
      <c r="Z42" s="54" t="str">
        <f>IF($B42="","",IF(ISERROR(VLOOKUP($A42,'65MD'!$B$11:$B$34,1,FALSE))=TRUE,"","○"))</f>
        <v/>
      </c>
      <c r="AA42" s="53" t="str">
        <f>IF($B42="","",IF(ISERROR(VLOOKUP($A42,'70MS'!$B$11:$B$26,1,FALSE))=TRUE,"","○"))</f>
        <v/>
      </c>
      <c r="AB42" s="54" t="str">
        <f>IF($B42="","",IF(ISERROR(VLOOKUP($A42,'70MD'!$B$11:$B$34,1,FALSE))=TRUE,"","○"))</f>
        <v/>
      </c>
      <c r="AC42" s="53" t="str">
        <f>IF($B42="","",IF(ISERROR(VLOOKUP($A42,WS!$B$11:$B$26,1,FALSE))=TRUE,"","○"))</f>
        <v/>
      </c>
      <c r="AD42" s="54" t="str">
        <f>IF($B42="","",IF(ISERROR(VLOOKUP($A42,WD!$B$11:$B$34,1,FALSE))=TRUE,"","○"))</f>
        <v/>
      </c>
      <c r="AE42" s="53" t="str">
        <f>IF($B42="","",IF(ISERROR(VLOOKUP($A42,'30WS'!$B$11:$B$26,1,FALSE))=TRUE,"","○"))</f>
        <v/>
      </c>
      <c r="AF42" s="54" t="str">
        <f>IF($B42="","",IF(ISERROR(VLOOKUP($A42,'30WD'!$B$11:$B$34,1,FALSE))=TRUE,"","○"))</f>
        <v/>
      </c>
      <c r="AG42" s="55" t="str">
        <f>IF($B42="","",IF(ISERROR(VLOOKUP($A42,'40WS'!$B$11:$B$26,1,FALSE))=TRUE,"","○"))</f>
        <v/>
      </c>
      <c r="AH42" s="54" t="str">
        <f>IF($B42="","",IF(ISERROR(VLOOKUP($A42,'40WD'!$B$11:$B$34,1,FALSE))=TRUE,"","○"))</f>
        <v/>
      </c>
      <c r="AI42" s="53" t="str">
        <f>IF($B42="","",IF(ISERROR(VLOOKUP($A42,'50WS'!$B$11:$B$26,1,FALSE))=TRUE,"","○"))</f>
        <v/>
      </c>
      <c r="AJ42" s="54" t="str">
        <f>IF($B42="","",IF(ISERROR(VLOOKUP($A42,'50WD'!$B$11:$B$34,1,FALSE))=TRUE,"","○"))</f>
        <v/>
      </c>
      <c r="AK42" s="55" t="str">
        <f>IF($B42="","",IF(ISERROR(VLOOKUP($A42,'55WS'!$B$11:$B$26,1,FALSE))=TRUE,"","○"))</f>
        <v/>
      </c>
      <c r="AL42" s="56" t="str">
        <f>IF($B42="","",IF(ISERROR(VLOOKUP($A42,'55WD'!$B$11:$B$34,1,FALSE))=TRUE,"","○"))</f>
        <v/>
      </c>
      <c r="AM42" s="19" t="str">
        <f>IF(VLOOKUP($A42,選手名簿!$A$9:$M$58,2)&lt;&gt;"",IF(COUNTA($F42:$F42)&gt;=0,IF(COUNTIF($G42:$AL42,"○")&lt;1,1,""),""),"")</f>
        <v/>
      </c>
    </row>
    <row r="43" spans="1:39" ht="15" customHeight="1" x14ac:dyDescent="0.15">
      <c r="A43" s="41">
        <v>38</v>
      </c>
      <c r="B43" s="42" t="str">
        <f>IF($A43="","",IF(VLOOKUP($A43,選手名簿!$A$9:$M$58,2)="","",VLOOKUP($A43,選手名簿!$A$9:$M$58,2)))</f>
        <v/>
      </c>
      <c r="C43" s="43" t="str">
        <f>IF($A43="","",IF(VLOOKUP($A43,選手名簿!$A$9:$M$58,3)="","",VLOOKUP($A43,選手名簿!$A$9:$M$58,3)))</f>
        <v/>
      </c>
      <c r="D43" s="141" t="str">
        <f>IF($A43="","",IF(VLOOKUP($A43,選手名簿!$A$9:$M$58,4)="","",VLOOKUP($A43,選手名簿!$A$9:$M$58,4)))</f>
        <v/>
      </c>
      <c r="E43" s="142" t="str">
        <f>IF($A43="","",IF(VLOOKUP($A43,選手名簿!$A$9:$M$58,5)="","",VLOOKUP($A43,選手名簿!$A$9:$M$58,5)))</f>
        <v/>
      </c>
      <c r="F43" s="77"/>
      <c r="G43" s="16"/>
      <c r="H43" s="17"/>
      <c r="I43" s="17"/>
      <c r="J43" s="35" t="str">
        <f>IF($B43="","",IF(ISERROR(VLOOKUP($A43,MT!$B$14:$B$20,1,FALSE))=TRUE,"","○"))</f>
        <v/>
      </c>
      <c r="K43" s="36" t="str">
        <f>IF($B43="","",IF(ISERROR(VLOOKUP($A43,WT!$B$14:$B$20,1,FALSE))=TRUE,"","○"))</f>
        <v/>
      </c>
      <c r="L43" s="88" t="str">
        <f>IF($B43="","",IF(ISERROR(VLOOKUP($A43,OBT!$B$14:$B$22,1,FALSE)=TRUE),"","○"))</f>
        <v/>
      </c>
      <c r="M43" s="86"/>
      <c r="N43" s="88" t="str">
        <f>IF($B43="","",IF(ISERROR(VLOOKUP($A43,HBT!$B$14:$B$22,1,FALSE)=TRUE),"","○"))</f>
        <v/>
      </c>
      <c r="O43" s="59" t="str">
        <f>IF($B43="","",IF(ISERROR(VLOOKUP($A43,MS!$B$11:$B$26,1,FALSE))=TRUE,"","○"))</f>
        <v/>
      </c>
      <c r="P43" s="45" t="str">
        <f>IF($B43="","",IF(ISERROR(VLOOKUP($A43,MD!$B$11:$B$34,1,FALSE))=TRUE,"","○"))</f>
        <v/>
      </c>
      <c r="Q43" s="53" t="str">
        <f>IF($B43="","",IF(ISERROR(VLOOKUP($A43,'30MS'!$B$11:$B$26,1,FALSE))=TRUE,"","○"))</f>
        <v/>
      </c>
      <c r="R43" s="54" t="str">
        <f>IF($B43="","",IF(ISERROR(VLOOKUP($A43,'30MD'!$B$11:$B$34,1,FALSE))=TRUE,"","○"))</f>
        <v/>
      </c>
      <c r="S43" s="53" t="str">
        <f>IF($B43="","",IF(ISERROR(VLOOKUP($A43,'40MS'!$B$11:$B$26,1,FALSE))=TRUE,"","○"))</f>
        <v/>
      </c>
      <c r="T43" s="54" t="str">
        <f>IF($B43="","",IF(ISERROR(VLOOKUP($A43,'40MD'!$B$11:$B$34,1,FALSE))=TRUE,"","○"))</f>
        <v/>
      </c>
      <c r="U43" s="53" t="str">
        <f>IF($B43="","",IF(ISERROR(VLOOKUP($A43,'50MS'!$B$11:$B$26,1,FALSE))=TRUE,"","○"))</f>
        <v/>
      </c>
      <c r="V43" s="54" t="str">
        <f>IF($B43="","",IF(ISERROR(VLOOKUP($A43,'50MD'!$B$11:$B$34,1,FALSE))=TRUE,"","○"))</f>
        <v/>
      </c>
      <c r="W43" s="53" t="str">
        <f>IF($B43="","",IF(ISERROR(VLOOKUP($A43,'60MS'!$B$11:$B$26,1,FALSE))=TRUE,"","○"))</f>
        <v/>
      </c>
      <c r="X43" s="54" t="str">
        <f>IF($B43="","",IF(ISERROR(VLOOKUP($A43,'60MD'!$B$11:$B$34,1,FALSE))=TRUE,"","○"))</f>
        <v/>
      </c>
      <c r="Y43" s="55" t="str">
        <f>IF($B43="","",IF(ISERROR(VLOOKUP($A43,'65MS'!$B$11:$B$26,1,FALSE))=TRUE,"","○"))</f>
        <v/>
      </c>
      <c r="Z43" s="54" t="str">
        <f>IF($B43="","",IF(ISERROR(VLOOKUP($A43,'65MD'!$B$11:$B$34,1,FALSE))=TRUE,"","○"))</f>
        <v/>
      </c>
      <c r="AA43" s="53" t="str">
        <f>IF($B43="","",IF(ISERROR(VLOOKUP($A43,'70MS'!$B$11:$B$26,1,FALSE))=TRUE,"","○"))</f>
        <v/>
      </c>
      <c r="AB43" s="54" t="str">
        <f>IF($B43="","",IF(ISERROR(VLOOKUP($A43,'70MD'!$B$11:$B$34,1,FALSE))=TRUE,"","○"))</f>
        <v/>
      </c>
      <c r="AC43" s="53" t="str">
        <f>IF($B43="","",IF(ISERROR(VLOOKUP($A43,WS!$B$11:$B$26,1,FALSE))=TRUE,"","○"))</f>
        <v/>
      </c>
      <c r="AD43" s="54" t="str">
        <f>IF($B43="","",IF(ISERROR(VLOOKUP($A43,WD!$B$11:$B$34,1,FALSE))=TRUE,"","○"))</f>
        <v/>
      </c>
      <c r="AE43" s="53" t="str">
        <f>IF($B43="","",IF(ISERROR(VLOOKUP($A43,'30WS'!$B$11:$B$26,1,FALSE))=TRUE,"","○"))</f>
        <v/>
      </c>
      <c r="AF43" s="54" t="str">
        <f>IF($B43="","",IF(ISERROR(VLOOKUP($A43,'30WD'!$B$11:$B$34,1,FALSE))=TRUE,"","○"))</f>
        <v/>
      </c>
      <c r="AG43" s="55" t="str">
        <f>IF($B43="","",IF(ISERROR(VLOOKUP($A43,'40WS'!$B$11:$B$26,1,FALSE))=TRUE,"","○"))</f>
        <v/>
      </c>
      <c r="AH43" s="54" t="str">
        <f>IF($B43="","",IF(ISERROR(VLOOKUP($A43,'40WD'!$B$11:$B$34,1,FALSE))=TRUE,"","○"))</f>
        <v/>
      </c>
      <c r="AI43" s="53" t="str">
        <f>IF($B43="","",IF(ISERROR(VLOOKUP($A43,'50WS'!$B$11:$B$26,1,FALSE))=TRUE,"","○"))</f>
        <v/>
      </c>
      <c r="AJ43" s="54" t="str">
        <f>IF($B43="","",IF(ISERROR(VLOOKUP($A43,'50WD'!$B$11:$B$34,1,FALSE))=TRUE,"","○"))</f>
        <v/>
      </c>
      <c r="AK43" s="55" t="str">
        <f>IF($B43="","",IF(ISERROR(VLOOKUP($A43,'55WS'!$B$11:$B$26,1,FALSE))=TRUE,"","○"))</f>
        <v/>
      </c>
      <c r="AL43" s="56" t="str">
        <f>IF($B43="","",IF(ISERROR(VLOOKUP($A43,'55WD'!$B$11:$B$34,1,FALSE))=TRUE,"","○"))</f>
        <v/>
      </c>
      <c r="AM43" s="19" t="str">
        <f>IF(VLOOKUP($A43,選手名簿!$A$9:$M$58,2)&lt;&gt;"",IF(COUNTA($F43:$F43)&gt;=0,IF(COUNTIF($G43:$AL43,"○")&lt;1,1,""),""),"")</f>
        <v/>
      </c>
    </row>
    <row r="44" spans="1:39" ht="15" customHeight="1" x14ac:dyDescent="0.15">
      <c r="A44" s="41">
        <v>39</v>
      </c>
      <c r="B44" s="42" t="str">
        <f>IF($A44="","",IF(VLOOKUP($A44,選手名簿!$A$9:$M$58,2)="","",VLOOKUP($A44,選手名簿!$A$9:$M$58,2)))</f>
        <v/>
      </c>
      <c r="C44" s="43" t="str">
        <f>IF($A44="","",IF(VLOOKUP($A44,選手名簿!$A$9:$M$58,3)="","",VLOOKUP($A44,選手名簿!$A$9:$M$58,3)))</f>
        <v/>
      </c>
      <c r="D44" s="141" t="str">
        <f>IF($A44="","",IF(VLOOKUP($A44,選手名簿!$A$9:$M$58,4)="","",VLOOKUP($A44,選手名簿!$A$9:$M$58,4)))</f>
        <v/>
      </c>
      <c r="E44" s="142" t="str">
        <f>IF($A44="","",IF(VLOOKUP($A44,選手名簿!$A$9:$M$58,5)="","",VLOOKUP($A44,選手名簿!$A$9:$M$58,5)))</f>
        <v/>
      </c>
      <c r="F44" s="77"/>
      <c r="G44" s="16"/>
      <c r="H44" s="17"/>
      <c r="I44" s="17"/>
      <c r="J44" s="35" t="str">
        <f>IF($B44="","",IF(ISERROR(VLOOKUP($A44,MT!$B$14:$B$20,1,FALSE))=TRUE,"","○"))</f>
        <v/>
      </c>
      <c r="K44" s="36" t="str">
        <f>IF($B44="","",IF(ISERROR(VLOOKUP($A44,WT!$B$14:$B$20,1,FALSE))=TRUE,"","○"))</f>
        <v/>
      </c>
      <c r="L44" s="88" t="str">
        <f>IF($B44="","",IF(ISERROR(VLOOKUP($A44,OBT!$B$14:$B$22,1,FALSE)=TRUE),"","○"))</f>
        <v/>
      </c>
      <c r="M44" s="86"/>
      <c r="N44" s="88" t="str">
        <f>IF($B44="","",IF(ISERROR(VLOOKUP($A44,HBT!$B$14:$B$22,1,FALSE)=TRUE),"","○"))</f>
        <v/>
      </c>
      <c r="O44" s="59" t="str">
        <f>IF($B44="","",IF(ISERROR(VLOOKUP($A44,MS!$B$11:$B$26,1,FALSE))=TRUE,"","○"))</f>
        <v/>
      </c>
      <c r="P44" s="45" t="str">
        <f>IF($B44="","",IF(ISERROR(VLOOKUP($A44,MD!$B$11:$B$34,1,FALSE))=TRUE,"","○"))</f>
        <v/>
      </c>
      <c r="Q44" s="53" t="str">
        <f>IF($B44="","",IF(ISERROR(VLOOKUP($A44,'30MS'!$B$11:$B$26,1,FALSE))=TRUE,"","○"))</f>
        <v/>
      </c>
      <c r="R44" s="54" t="str">
        <f>IF($B44="","",IF(ISERROR(VLOOKUP($A44,'30MD'!$B$11:$B$34,1,FALSE))=TRUE,"","○"))</f>
        <v/>
      </c>
      <c r="S44" s="53" t="str">
        <f>IF($B44="","",IF(ISERROR(VLOOKUP($A44,'40MS'!$B$11:$B$26,1,FALSE))=TRUE,"","○"))</f>
        <v/>
      </c>
      <c r="T44" s="54" t="str">
        <f>IF($B44="","",IF(ISERROR(VLOOKUP($A44,'40MD'!$B$11:$B$34,1,FALSE))=TRUE,"","○"))</f>
        <v/>
      </c>
      <c r="U44" s="53" t="str">
        <f>IF($B44="","",IF(ISERROR(VLOOKUP($A44,'50MS'!$B$11:$B$26,1,FALSE))=TRUE,"","○"))</f>
        <v/>
      </c>
      <c r="V44" s="54" t="str">
        <f>IF($B44="","",IF(ISERROR(VLOOKUP($A44,'50MD'!$B$11:$B$34,1,FALSE))=TRUE,"","○"))</f>
        <v/>
      </c>
      <c r="W44" s="53" t="str">
        <f>IF($B44="","",IF(ISERROR(VLOOKUP($A44,'60MS'!$B$11:$B$26,1,FALSE))=TRUE,"","○"))</f>
        <v/>
      </c>
      <c r="X44" s="54" t="str">
        <f>IF($B44="","",IF(ISERROR(VLOOKUP($A44,'60MD'!$B$11:$B$34,1,FALSE))=TRUE,"","○"))</f>
        <v/>
      </c>
      <c r="Y44" s="55" t="str">
        <f>IF($B44="","",IF(ISERROR(VLOOKUP($A44,'65MS'!$B$11:$B$26,1,FALSE))=TRUE,"","○"))</f>
        <v/>
      </c>
      <c r="Z44" s="54" t="str">
        <f>IF($B44="","",IF(ISERROR(VLOOKUP($A44,'65MD'!$B$11:$B$34,1,FALSE))=TRUE,"","○"))</f>
        <v/>
      </c>
      <c r="AA44" s="53" t="str">
        <f>IF($B44="","",IF(ISERROR(VLOOKUP($A44,'70MS'!$B$11:$B$26,1,FALSE))=TRUE,"","○"))</f>
        <v/>
      </c>
      <c r="AB44" s="54" t="str">
        <f>IF($B44="","",IF(ISERROR(VLOOKUP($A44,'70MD'!$B$11:$B$34,1,FALSE))=TRUE,"","○"))</f>
        <v/>
      </c>
      <c r="AC44" s="53" t="str">
        <f>IF($B44="","",IF(ISERROR(VLOOKUP($A44,WS!$B$11:$B$26,1,FALSE))=TRUE,"","○"))</f>
        <v/>
      </c>
      <c r="AD44" s="54" t="str">
        <f>IF($B44="","",IF(ISERROR(VLOOKUP($A44,WD!$B$11:$B$34,1,FALSE))=TRUE,"","○"))</f>
        <v/>
      </c>
      <c r="AE44" s="53" t="str">
        <f>IF($B44="","",IF(ISERROR(VLOOKUP($A44,'30WS'!$B$11:$B$26,1,FALSE))=TRUE,"","○"))</f>
        <v/>
      </c>
      <c r="AF44" s="54" t="str">
        <f>IF($B44="","",IF(ISERROR(VLOOKUP($A44,'30WD'!$B$11:$B$34,1,FALSE))=TRUE,"","○"))</f>
        <v/>
      </c>
      <c r="AG44" s="55" t="str">
        <f>IF($B44="","",IF(ISERROR(VLOOKUP($A44,'40WS'!$B$11:$B$26,1,FALSE))=TRUE,"","○"))</f>
        <v/>
      </c>
      <c r="AH44" s="54" t="str">
        <f>IF($B44="","",IF(ISERROR(VLOOKUP($A44,'40WD'!$B$11:$B$34,1,FALSE))=TRUE,"","○"))</f>
        <v/>
      </c>
      <c r="AI44" s="53" t="str">
        <f>IF($B44="","",IF(ISERROR(VLOOKUP($A44,'50WS'!$B$11:$B$26,1,FALSE))=TRUE,"","○"))</f>
        <v/>
      </c>
      <c r="AJ44" s="54" t="str">
        <f>IF($B44="","",IF(ISERROR(VLOOKUP($A44,'50WD'!$B$11:$B$34,1,FALSE))=TRUE,"","○"))</f>
        <v/>
      </c>
      <c r="AK44" s="55" t="str">
        <f>IF($B44="","",IF(ISERROR(VLOOKUP($A44,'55WS'!$B$11:$B$26,1,FALSE))=TRUE,"","○"))</f>
        <v/>
      </c>
      <c r="AL44" s="56" t="str">
        <f>IF($B44="","",IF(ISERROR(VLOOKUP($A44,'55WD'!$B$11:$B$34,1,FALSE))=TRUE,"","○"))</f>
        <v/>
      </c>
      <c r="AM44" s="19" t="str">
        <f>IF(VLOOKUP($A44,選手名簿!$A$9:$M$58,2)&lt;&gt;"",IF(COUNTA($F44:$F44)&gt;=0,IF(COUNTIF($G44:$AL44,"○")&lt;1,1,""),""),"")</f>
        <v/>
      </c>
    </row>
    <row r="45" spans="1:39" ht="15" customHeight="1" x14ac:dyDescent="0.15">
      <c r="A45" s="41">
        <v>40</v>
      </c>
      <c r="B45" s="42" t="str">
        <f>IF($A45="","",IF(VLOOKUP($A45,選手名簿!$A$9:$M$58,2)="","",VLOOKUP($A45,選手名簿!$A$9:$M$58,2)))</f>
        <v/>
      </c>
      <c r="C45" s="43" t="str">
        <f>IF($A45="","",IF(VLOOKUP($A45,選手名簿!$A$9:$M$58,3)="","",VLOOKUP($A45,選手名簿!$A$9:$M$58,3)))</f>
        <v/>
      </c>
      <c r="D45" s="141" t="str">
        <f>IF($A45="","",IF(VLOOKUP($A45,選手名簿!$A$9:$M$58,4)="","",VLOOKUP($A45,選手名簿!$A$9:$M$58,4)))</f>
        <v/>
      </c>
      <c r="E45" s="142" t="str">
        <f>IF($A45="","",IF(VLOOKUP($A45,選手名簿!$A$9:$M$58,5)="","",VLOOKUP($A45,選手名簿!$A$9:$M$58,5)))</f>
        <v/>
      </c>
      <c r="F45" s="77"/>
      <c r="G45" s="16"/>
      <c r="H45" s="17"/>
      <c r="I45" s="17"/>
      <c r="J45" s="35" t="str">
        <f>IF($B45="","",IF(ISERROR(VLOOKUP($A45,MT!$B$14:$B$20,1,FALSE))=TRUE,"","○"))</f>
        <v/>
      </c>
      <c r="K45" s="36" t="str">
        <f>IF($B45="","",IF(ISERROR(VLOOKUP($A45,WT!$B$14:$B$20,1,FALSE))=TRUE,"","○"))</f>
        <v/>
      </c>
      <c r="L45" s="88" t="str">
        <f>IF($B45="","",IF(ISERROR(VLOOKUP($A45,OBT!$B$14:$B$22,1,FALSE)=TRUE),"","○"))</f>
        <v/>
      </c>
      <c r="M45" s="86"/>
      <c r="N45" s="88" t="str">
        <f>IF($B45="","",IF(ISERROR(VLOOKUP($A45,HBT!$B$14:$B$22,1,FALSE)=TRUE),"","○"))</f>
        <v/>
      </c>
      <c r="O45" s="59" t="str">
        <f>IF($B45="","",IF(ISERROR(VLOOKUP($A45,MS!$B$11:$B$26,1,FALSE))=TRUE,"","○"))</f>
        <v/>
      </c>
      <c r="P45" s="45" t="str">
        <f>IF($B45="","",IF(ISERROR(VLOOKUP($A45,MD!$B$11:$B$34,1,FALSE))=TRUE,"","○"))</f>
        <v/>
      </c>
      <c r="Q45" s="53" t="str">
        <f>IF($B45="","",IF(ISERROR(VLOOKUP($A45,'30MS'!$B$11:$B$26,1,FALSE))=TRUE,"","○"))</f>
        <v/>
      </c>
      <c r="R45" s="54" t="str">
        <f>IF($B45="","",IF(ISERROR(VLOOKUP($A45,'30MD'!$B$11:$B$34,1,FALSE))=TRUE,"","○"))</f>
        <v/>
      </c>
      <c r="S45" s="53" t="str">
        <f>IF($B45="","",IF(ISERROR(VLOOKUP($A45,'40MS'!$B$11:$B$26,1,FALSE))=TRUE,"","○"))</f>
        <v/>
      </c>
      <c r="T45" s="54" t="str">
        <f>IF($B45="","",IF(ISERROR(VLOOKUP($A45,'40MD'!$B$11:$B$34,1,FALSE))=TRUE,"","○"))</f>
        <v/>
      </c>
      <c r="U45" s="53" t="str">
        <f>IF($B45="","",IF(ISERROR(VLOOKUP($A45,'50MS'!$B$11:$B$26,1,FALSE))=TRUE,"","○"))</f>
        <v/>
      </c>
      <c r="V45" s="54" t="str">
        <f>IF($B45="","",IF(ISERROR(VLOOKUP($A45,'50MD'!$B$11:$B$34,1,FALSE))=TRUE,"","○"))</f>
        <v/>
      </c>
      <c r="W45" s="53" t="str">
        <f>IF($B45="","",IF(ISERROR(VLOOKUP($A45,'60MS'!$B$11:$B$26,1,FALSE))=TRUE,"","○"))</f>
        <v/>
      </c>
      <c r="X45" s="54" t="str">
        <f>IF($B45="","",IF(ISERROR(VLOOKUP($A45,'60MD'!$B$11:$B$34,1,FALSE))=TRUE,"","○"))</f>
        <v/>
      </c>
      <c r="Y45" s="55" t="str">
        <f>IF($B45="","",IF(ISERROR(VLOOKUP($A45,'65MS'!$B$11:$B$26,1,FALSE))=TRUE,"","○"))</f>
        <v/>
      </c>
      <c r="Z45" s="54" t="str">
        <f>IF($B45="","",IF(ISERROR(VLOOKUP($A45,'65MD'!$B$11:$B$34,1,FALSE))=TRUE,"","○"))</f>
        <v/>
      </c>
      <c r="AA45" s="53" t="str">
        <f>IF($B45="","",IF(ISERROR(VLOOKUP($A45,'70MS'!$B$11:$B$26,1,FALSE))=TRUE,"","○"))</f>
        <v/>
      </c>
      <c r="AB45" s="54" t="str">
        <f>IF($B45="","",IF(ISERROR(VLOOKUP($A45,'70MD'!$B$11:$B$34,1,FALSE))=TRUE,"","○"))</f>
        <v/>
      </c>
      <c r="AC45" s="53" t="str">
        <f>IF($B45="","",IF(ISERROR(VLOOKUP($A45,WS!$B$11:$B$26,1,FALSE))=TRUE,"","○"))</f>
        <v/>
      </c>
      <c r="AD45" s="54" t="str">
        <f>IF($B45="","",IF(ISERROR(VLOOKUP($A45,WD!$B$11:$B$34,1,FALSE))=TRUE,"","○"))</f>
        <v/>
      </c>
      <c r="AE45" s="53" t="str">
        <f>IF($B45="","",IF(ISERROR(VLOOKUP($A45,'30WS'!$B$11:$B$26,1,FALSE))=TRUE,"","○"))</f>
        <v/>
      </c>
      <c r="AF45" s="54" t="str">
        <f>IF($B45="","",IF(ISERROR(VLOOKUP($A45,'30WD'!$B$11:$B$34,1,FALSE))=TRUE,"","○"))</f>
        <v/>
      </c>
      <c r="AG45" s="55" t="str">
        <f>IF($B45="","",IF(ISERROR(VLOOKUP($A45,'40WS'!$B$11:$B$26,1,FALSE))=TRUE,"","○"))</f>
        <v/>
      </c>
      <c r="AH45" s="54" t="str">
        <f>IF($B45="","",IF(ISERROR(VLOOKUP($A45,'40WD'!$B$11:$B$34,1,FALSE))=TRUE,"","○"))</f>
        <v/>
      </c>
      <c r="AI45" s="53" t="str">
        <f>IF($B45="","",IF(ISERROR(VLOOKUP($A45,'50WS'!$B$11:$B$26,1,FALSE))=TRUE,"","○"))</f>
        <v/>
      </c>
      <c r="AJ45" s="54" t="str">
        <f>IF($B45="","",IF(ISERROR(VLOOKUP($A45,'50WD'!$B$11:$B$34,1,FALSE))=TRUE,"","○"))</f>
        <v/>
      </c>
      <c r="AK45" s="55" t="str">
        <f>IF($B45="","",IF(ISERROR(VLOOKUP($A45,'55WS'!$B$11:$B$26,1,FALSE))=TRUE,"","○"))</f>
        <v/>
      </c>
      <c r="AL45" s="56" t="str">
        <f>IF($B45="","",IF(ISERROR(VLOOKUP($A45,'55WD'!$B$11:$B$34,1,FALSE))=TRUE,"","○"))</f>
        <v/>
      </c>
      <c r="AM45" s="19" t="str">
        <f>IF(VLOOKUP($A45,選手名簿!$A$9:$M$58,2)&lt;&gt;"",IF(COUNTA($F45:$F45)&gt;=0,IF(COUNTIF($G45:$AL45,"○")&lt;1,1,""),""),"")</f>
        <v/>
      </c>
    </row>
    <row r="46" spans="1:39" ht="15" customHeight="1" x14ac:dyDescent="0.15">
      <c r="A46" s="41">
        <v>41</v>
      </c>
      <c r="B46" s="42" t="str">
        <f>IF($A46="","",IF(VLOOKUP($A46,選手名簿!$A$9:$M$58,2)="","",VLOOKUP($A46,選手名簿!$A$9:$M$58,2)))</f>
        <v/>
      </c>
      <c r="C46" s="43" t="str">
        <f>IF($A46="","",IF(VLOOKUP($A46,選手名簿!$A$9:$M$58,3)="","",VLOOKUP($A46,選手名簿!$A$9:$M$58,3)))</f>
        <v/>
      </c>
      <c r="D46" s="141" t="str">
        <f>IF($A46="","",IF(VLOOKUP($A46,選手名簿!$A$9:$M$58,4)="","",VLOOKUP($A46,選手名簿!$A$9:$M$58,4)))</f>
        <v/>
      </c>
      <c r="E46" s="142" t="str">
        <f>IF($A46="","",IF(VLOOKUP($A46,選手名簿!$A$9:$M$58,5)="","",VLOOKUP($A46,選手名簿!$A$9:$M$58,5)))</f>
        <v/>
      </c>
      <c r="F46" s="77"/>
      <c r="G46" s="16"/>
      <c r="H46" s="17"/>
      <c r="I46" s="17"/>
      <c r="J46" s="35" t="str">
        <f>IF($B46="","",IF(ISERROR(VLOOKUP($A46,MT!$B$14:$B$20,1,FALSE))=TRUE,"","○"))</f>
        <v/>
      </c>
      <c r="K46" s="36" t="str">
        <f>IF($B46="","",IF(ISERROR(VLOOKUP($A46,WT!$B$14:$B$20,1,FALSE))=TRUE,"","○"))</f>
        <v/>
      </c>
      <c r="L46" s="88" t="str">
        <f>IF($B46="","",IF(ISERROR(VLOOKUP($A46,OBT!$B$14:$B$22,1,FALSE)=TRUE),"","○"))</f>
        <v/>
      </c>
      <c r="M46" s="86"/>
      <c r="N46" s="88" t="str">
        <f>IF($B46="","",IF(ISERROR(VLOOKUP($A46,HBT!$B$14:$B$22,1,FALSE)=TRUE),"","○"))</f>
        <v/>
      </c>
      <c r="O46" s="59" t="str">
        <f>IF($B46="","",IF(ISERROR(VLOOKUP($A46,MS!$B$11:$B$26,1,FALSE))=TRUE,"","○"))</f>
        <v/>
      </c>
      <c r="P46" s="45" t="str">
        <f>IF($B46="","",IF(ISERROR(VLOOKUP($A46,MD!$B$11:$B$34,1,FALSE))=TRUE,"","○"))</f>
        <v/>
      </c>
      <c r="Q46" s="53" t="str">
        <f>IF($B46="","",IF(ISERROR(VLOOKUP($A46,'30MS'!$B$11:$B$26,1,FALSE))=TRUE,"","○"))</f>
        <v/>
      </c>
      <c r="R46" s="54" t="str">
        <f>IF($B46="","",IF(ISERROR(VLOOKUP($A46,'30MD'!$B$11:$B$34,1,FALSE))=TRUE,"","○"))</f>
        <v/>
      </c>
      <c r="S46" s="53" t="str">
        <f>IF($B46="","",IF(ISERROR(VLOOKUP($A46,'40MS'!$B$11:$B$26,1,FALSE))=TRUE,"","○"))</f>
        <v/>
      </c>
      <c r="T46" s="54" t="str">
        <f>IF($B46="","",IF(ISERROR(VLOOKUP($A46,'40MD'!$B$11:$B$34,1,FALSE))=TRUE,"","○"))</f>
        <v/>
      </c>
      <c r="U46" s="53" t="str">
        <f>IF($B46="","",IF(ISERROR(VLOOKUP($A46,'50MS'!$B$11:$B$26,1,FALSE))=TRUE,"","○"))</f>
        <v/>
      </c>
      <c r="V46" s="54" t="str">
        <f>IF($B46="","",IF(ISERROR(VLOOKUP($A46,'50MD'!$B$11:$B$34,1,FALSE))=TRUE,"","○"))</f>
        <v/>
      </c>
      <c r="W46" s="53" t="str">
        <f>IF($B46="","",IF(ISERROR(VLOOKUP($A46,'60MS'!$B$11:$B$26,1,FALSE))=TRUE,"","○"))</f>
        <v/>
      </c>
      <c r="X46" s="54" t="str">
        <f>IF($B46="","",IF(ISERROR(VLOOKUP($A46,'60MD'!$B$11:$B$34,1,FALSE))=TRUE,"","○"))</f>
        <v/>
      </c>
      <c r="Y46" s="55" t="str">
        <f>IF($B46="","",IF(ISERROR(VLOOKUP($A46,'65MS'!$B$11:$B$26,1,FALSE))=TRUE,"","○"))</f>
        <v/>
      </c>
      <c r="Z46" s="54" t="str">
        <f>IF($B46="","",IF(ISERROR(VLOOKUP($A46,'65MD'!$B$11:$B$34,1,FALSE))=TRUE,"","○"))</f>
        <v/>
      </c>
      <c r="AA46" s="53" t="str">
        <f>IF($B46="","",IF(ISERROR(VLOOKUP($A46,'70MS'!$B$11:$B$26,1,FALSE))=TRUE,"","○"))</f>
        <v/>
      </c>
      <c r="AB46" s="54" t="str">
        <f>IF($B46="","",IF(ISERROR(VLOOKUP($A46,'70MD'!$B$11:$B$34,1,FALSE))=TRUE,"","○"))</f>
        <v/>
      </c>
      <c r="AC46" s="53" t="str">
        <f>IF($B46="","",IF(ISERROR(VLOOKUP($A46,WS!$B$11:$B$26,1,FALSE))=TRUE,"","○"))</f>
        <v/>
      </c>
      <c r="AD46" s="54" t="str">
        <f>IF($B46="","",IF(ISERROR(VLOOKUP($A46,WD!$B$11:$B$34,1,FALSE))=TRUE,"","○"))</f>
        <v/>
      </c>
      <c r="AE46" s="53" t="str">
        <f>IF($B46="","",IF(ISERROR(VLOOKUP($A46,'30WS'!$B$11:$B$26,1,FALSE))=TRUE,"","○"))</f>
        <v/>
      </c>
      <c r="AF46" s="54" t="str">
        <f>IF($B46="","",IF(ISERROR(VLOOKUP($A46,'30WD'!$B$11:$B$34,1,FALSE))=TRUE,"","○"))</f>
        <v/>
      </c>
      <c r="AG46" s="55" t="str">
        <f>IF($B46="","",IF(ISERROR(VLOOKUP($A46,'40WS'!$B$11:$B$26,1,FALSE))=TRUE,"","○"))</f>
        <v/>
      </c>
      <c r="AH46" s="54" t="str">
        <f>IF($B46="","",IF(ISERROR(VLOOKUP($A46,'40WD'!$B$11:$B$34,1,FALSE))=TRUE,"","○"))</f>
        <v/>
      </c>
      <c r="AI46" s="53" t="str">
        <f>IF($B46="","",IF(ISERROR(VLOOKUP($A46,'50WS'!$B$11:$B$26,1,FALSE))=TRUE,"","○"))</f>
        <v/>
      </c>
      <c r="AJ46" s="54" t="str">
        <f>IF($B46="","",IF(ISERROR(VLOOKUP($A46,'50WD'!$B$11:$B$34,1,FALSE))=TRUE,"","○"))</f>
        <v/>
      </c>
      <c r="AK46" s="55" t="str">
        <f>IF($B46="","",IF(ISERROR(VLOOKUP($A46,'55WS'!$B$11:$B$26,1,FALSE))=TRUE,"","○"))</f>
        <v/>
      </c>
      <c r="AL46" s="56" t="str">
        <f>IF($B46="","",IF(ISERROR(VLOOKUP($A46,'55WD'!$B$11:$B$34,1,FALSE))=TRUE,"","○"))</f>
        <v/>
      </c>
      <c r="AM46" s="19" t="str">
        <f>IF(VLOOKUP($A46,選手名簿!$A$9:$M$58,2)&lt;&gt;"",IF(COUNTA($F46:$F46)&gt;=0,IF(COUNTIF($G46:$AL46,"○")&lt;1,1,""),""),"")</f>
        <v/>
      </c>
    </row>
    <row r="47" spans="1:39" ht="15" customHeight="1" x14ac:dyDescent="0.15">
      <c r="A47" s="41">
        <v>42</v>
      </c>
      <c r="B47" s="42" t="str">
        <f>IF($A47="","",IF(VLOOKUP($A47,選手名簿!$A$9:$M$58,2)="","",VLOOKUP($A47,選手名簿!$A$9:$M$58,2)))</f>
        <v/>
      </c>
      <c r="C47" s="43" t="str">
        <f>IF($A47="","",IF(VLOOKUP($A47,選手名簿!$A$9:$M$58,3)="","",VLOOKUP($A47,選手名簿!$A$9:$M$58,3)))</f>
        <v/>
      </c>
      <c r="D47" s="141" t="str">
        <f>IF($A47="","",IF(VLOOKUP($A47,選手名簿!$A$9:$M$58,4)="","",VLOOKUP($A47,選手名簿!$A$9:$M$58,4)))</f>
        <v/>
      </c>
      <c r="E47" s="142" t="str">
        <f>IF($A47="","",IF(VLOOKUP($A47,選手名簿!$A$9:$M$58,5)="","",VLOOKUP($A47,選手名簿!$A$9:$M$58,5)))</f>
        <v/>
      </c>
      <c r="F47" s="77"/>
      <c r="G47" s="16"/>
      <c r="H47" s="17"/>
      <c r="I47" s="17"/>
      <c r="J47" s="35" t="str">
        <f>IF($B47="","",IF(ISERROR(VLOOKUP($A47,MT!$B$14:$B$20,1,FALSE))=TRUE,"","○"))</f>
        <v/>
      </c>
      <c r="K47" s="36" t="str">
        <f>IF($B47="","",IF(ISERROR(VLOOKUP($A47,WT!$B$14:$B$20,1,FALSE))=TRUE,"","○"))</f>
        <v/>
      </c>
      <c r="L47" s="88" t="str">
        <f>IF($B47="","",IF(ISERROR(VLOOKUP($A47,OBT!$B$14:$B$22,1,FALSE)=TRUE),"","○"))</f>
        <v/>
      </c>
      <c r="M47" s="86"/>
      <c r="N47" s="88" t="str">
        <f>IF($B47="","",IF(ISERROR(VLOOKUP($A47,HBT!$B$14:$B$22,1,FALSE)=TRUE),"","○"))</f>
        <v/>
      </c>
      <c r="O47" s="59" t="str">
        <f>IF($B47="","",IF(ISERROR(VLOOKUP($A47,MS!$B$11:$B$26,1,FALSE))=TRUE,"","○"))</f>
        <v/>
      </c>
      <c r="P47" s="45" t="str">
        <f>IF($B47="","",IF(ISERROR(VLOOKUP($A47,MD!$B$11:$B$34,1,FALSE))=TRUE,"","○"))</f>
        <v/>
      </c>
      <c r="Q47" s="53" t="str">
        <f>IF($B47="","",IF(ISERROR(VLOOKUP($A47,'30MS'!$B$11:$B$26,1,FALSE))=TRUE,"","○"))</f>
        <v/>
      </c>
      <c r="R47" s="54" t="str">
        <f>IF($B47="","",IF(ISERROR(VLOOKUP($A47,'30MD'!$B$11:$B$34,1,FALSE))=TRUE,"","○"))</f>
        <v/>
      </c>
      <c r="S47" s="53" t="str">
        <f>IF($B47="","",IF(ISERROR(VLOOKUP($A47,'40MS'!$B$11:$B$26,1,FALSE))=TRUE,"","○"))</f>
        <v/>
      </c>
      <c r="T47" s="54" t="str">
        <f>IF($B47="","",IF(ISERROR(VLOOKUP($A47,'40MD'!$B$11:$B$34,1,FALSE))=TRUE,"","○"))</f>
        <v/>
      </c>
      <c r="U47" s="53" t="str">
        <f>IF($B47="","",IF(ISERROR(VLOOKUP($A47,'50MS'!$B$11:$B$26,1,FALSE))=TRUE,"","○"))</f>
        <v/>
      </c>
      <c r="V47" s="54" t="str">
        <f>IF($B47="","",IF(ISERROR(VLOOKUP($A47,'50MD'!$B$11:$B$34,1,FALSE))=TRUE,"","○"))</f>
        <v/>
      </c>
      <c r="W47" s="53" t="str">
        <f>IF($B47="","",IF(ISERROR(VLOOKUP($A47,'60MS'!$B$11:$B$26,1,FALSE))=TRUE,"","○"))</f>
        <v/>
      </c>
      <c r="X47" s="54" t="str">
        <f>IF($B47="","",IF(ISERROR(VLOOKUP($A47,'60MD'!$B$11:$B$34,1,FALSE))=TRUE,"","○"))</f>
        <v/>
      </c>
      <c r="Y47" s="55" t="str">
        <f>IF($B47="","",IF(ISERROR(VLOOKUP($A47,'65MS'!$B$11:$B$26,1,FALSE))=TRUE,"","○"))</f>
        <v/>
      </c>
      <c r="Z47" s="54" t="str">
        <f>IF($B47="","",IF(ISERROR(VLOOKUP($A47,'65MD'!$B$11:$B$34,1,FALSE))=TRUE,"","○"))</f>
        <v/>
      </c>
      <c r="AA47" s="53" t="str">
        <f>IF($B47="","",IF(ISERROR(VLOOKUP($A47,'70MS'!$B$11:$B$26,1,FALSE))=TRUE,"","○"))</f>
        <v/>
      </c>
      <c r="AB47" s="54" t="str">
        <f>IF($B47="","",IF(ISERROR(VLOOKUP($A47,'70MD'!$B$11:$B$34,1,FALSE))=TRUE,"","○"))</f>
        <v/>
      </c>
      <c r="AC47" s="53" t="str">
        <f>IF($B47="","",IF(ISERROR(VLOOKUP($A47,WS!$B$11:$B$26,1,FALSE))=TRUE,"","○"))</f>
        <v/>
      </c>
      <c r="AD47" s="54" t="str">
        <f>IF($B47="","",IF(ISERROR(VLOOKUP($A47,WD!$B$11:$B$34,1,FALSE))=TRUE,"","○"))</f>
        <v/>
      </c>
      <c r="AE47" s="53" t="str">
        <f>IF($B47="","",IF(ISERROR(VLOOKUP($A47,'30WS'!$B$11:$B$26,1,FALSE))=TRUE,"","○"))</f>
        <v/>
      </c>
      <c r="AF47" s="54" t="str">
        <f>IF($B47="","",IF(ISERROR(VLOOKUP($A47,'30WD'!$B$11:$B$34,1,FALSE))=TRUE,"","○"))</f>
        <v/>
      </c>
      <c r="AG47" s="55" t="str">
        <f>IF($B47="","",IF(ISERROR(VLOOKUP($A47,'40WS'!$B$11:$B$26,1,FALSE))=TRUE,"","○"))</f>
        <v/>
      </c>
      <c r="AH47" s="54" t="str">
        <f>IF($B47="","",IF(ISERROR(VLOOKUP($A47,'40WD'!$B$11:$B$34,1,FALSE))=TRUE,"","○"))</f>
        <v/>
      </c>
      <c r="AI47" s="53" t="str">
        <f>IF($B47="","",IF(ISERROR(VLOOKUP($A47,'50WS'!$B$11:$B$26,1,FALSE))=TRUE,"","○"))</f>
        <v/>
      </c>
      <c r="AJ47" s="54" t="str">
        <f>IF($B47="","",IF(ISERROR(VLOOKUP($A47,'50WD'!$B$11:$B$34,1,FALSE))=TRUE,"","○"))</f>
        <v/>
      </c>
      <c r="AK47" s="55" t="str">
        <f>IF($B47="","",IF(ISERROR(VLOOKUP($A47,'55WS'!$B$11:$B$26,1,FALSE))=TRUE,"","○"))</f>
        <v/>
      </c>
      <c r="AL47" s="56" t="str">
        <f>IF($B47="","",IF(ISERROR(VLOOKUP($A47,'55WD'!$B$11:$B$34,1,FALSE))=TRUE,"","○"))</f>
        <v/>
      </c>
      <c r="AM47" s="19" t="str">
        <f>IF(VLOOKUP($A47,選手名簿!$A$9:$M$58,2)&lt;&gt;"",IF(COUNTA($F47:$F47)&gt;=0,IF(COUNTIF($G47:$AL47,"○")&lt;1,1,""),""),"")</f>
        <v/>
      </c>
    </row>
    <row r="48" spans="1:39" ht="15" customHeight="1" x14ac:dyDescent="0.15">
      <c r="A48" s="41">
        <v>43</v>
      </c>
      <c r="B48" s="42" t="str">
        <f>IF($A48="","",IF(VLOOKUP($A48,選手名簿!$A$9:$M$58,2)="","",VLOOKUP($A48,選手名簿!$A$9:$M$58,2)))</f>
        <v/>
      </c>
      <c r="C48" s="43" t="str">
        <f>IF($A48="","",IF(VLOOKUP($A48,選手名簿!$A$9:$M$58,3)="","",VLOOKUP($A48,選手名簿!$A$9:$M$58,3)))</f>
        <v/>
      </c>
      <c r="D48" s="141" t="str">
        <f>IF($A48="","",IF(VLOOKUP($A48,選手名簿!$A$9:$M$58,4)="","",VLOOKUP($A48,選手名簿!$A$9:$M$58,4)))</f>
        <v/>
      </c>
      <c r="E48" s="142" t="str">
        <f>IF($A48="","",IF(VLOOKUP($A48,選手名簿!$A$9:$M$58,5)="","",VLOOKUP($A48,選手名簿!$A$9:$M$58,5)))</f>
        <v/>
      </c>
      <c r="F48" s="77"/>
      <c r="G48" s="16"/>
      <c r="H48" s="17"/>
      <c r="I48" s="17"/>
      <c r="J48" s="35" t="str">
        <f>IF($B48="","",IF(ISERROR(VLOOKUP($A48,MT!$B$14:$B$20,1,FALSE))=TRUE,"","○"))</f>
        <v/>
      </c>
      <c r="K48" s="36" t="str">
        <f>IF($B48="","",IF(ISERROR(VLOOKUP($A48,WT!$B$14:$B$20,1,FALSE))=TRUE,"","○"))</f>
        <v/>
      </c>
      <c r="L48" s="88" t="str">
        <f>IF($B48="","",IF(ISERROR(VLOOKUP($A48,OBT!$B$14:$B$22,1,FALSE)=TRUE),"","○"))</f>
        <v/>
      </c>
      <c r="M48" s="86"/>
      <c r="N48" s="88" t="str">
        <f>IF($B48="","",IF(ISERROR(VLOOKUP($A48,HBT!$B$14:$B$22,1,FALSE)=TRUE),"","○"))</f>
        <v/>
      </c>
      <c r="O48" s="59" t="str">
        <f>IF($B48="","",IF(ISERROR(VLOOKUP($A48,MS!$B$11:$B$26,1,FALSE))=TRUE,"","○"))</f>
        <v/>
      </c>
      <c r="P48" s="45" t="str">
        <f>IF($B48="","",IF(ISERROR(VLOOKUP($A48,MD!$B$11:$B$34,1,FALSE))=TRUE,"","○"))</f>
        <v/>
      </c>
      <c r="Q48" s="53" t="str">
        <f>IF($B48="","",IF(ISERROR(VLOOKUP($A48,'30MS'!$B$11:$B$26,1,FALSE))=TRUE,"","○"))</f>
        <v/>
      </c>
      <c r="R48" s="54" t="str">
        <f>IF($B48="","",IF(ISERROR(VLOOKUP($A48,'30MD'!$B$11:$B$34,1,FALSE))=TRUE,"","○"))</f>
        <v/>
      </c>
      <c r="S48" s="53" t="str">
        <f>IF($B48="","",IF(ISERROR(VLOOKUP($A48,'40MS'!$B$11:$B$26,1,FALSE))=TRUE,"","○"))</f>
        <v/>
      </c>
      <c r="T48" s="54" t="str">
        <f>IF($B48="","",IF(ISERROR(VLOOKUP($A48,'40MD'!$B$11:$B$34,1,FALSE))=TRUE,"","○"))</f>
        <v/>
      </c>
      <c r="U48" s="53" t="str">
        <f>IF($B48="","",IF(ISERROR(VLOOKUP($A48,'50MS'!$B$11:$B$26,1,FALSE))=TRUE,"","○"))</f>
        <v/>
      </c>
      <c r="V48" s="54" t="str">
        <f>IF($B48="","",IF(ISERROR(VLOOKUP($A48,'50MD'!$B$11:$B$34,1,FALSE))=TRUE,"","○"))</f>
        <v/>
      </c>
      <c r="W48" s="53" t="str">
        <f>IF($B48="","",IF(ISERROR(VLOOKUP($A48,'60MS'!$B$11:$B$26,1,FALSE))=TRUE,"","○"))</f>
        <v/>
      </c>
      <c r="X48" s="54" t="str">
        <f>IF($B48="","",IF(ISERROR(VLOOKUP($A48,'60MD'!$B$11:$B$34,1,FALSE))=TRUE,"","○"))</f>
        <v/>
      </c>
      <c r="Y48" s="55" t="str">
        <f>IF($B48="","",IF(ISERROR(VLOOKUP($A48,'65MS'!$B$11:$B$26,1,FALSE))=TRUE,"","○"))</f>
        <v/>
      </c>
      <c r="Z48" s="54" t="str">
        <f>IF($B48="","",IF(ISERROR(VLOOKUP($A48,'65MD'!$B$11:$B$34,1,FALSE))=TRUE,"","○"))</f>
        <v/>
      </c>
      <c r="AA48" s="53" t="str">
        <f>IF($B48="","",IF(ISERROR(VLOOKUP($A48,'70MS'!$B$11:$B$26,1,FALSE))=TRUE,"","○"))</f>
        <v/>
      </c>
      <c r="AB48" s="54" t="str">
        <f>IF($B48="","",IF(ISERROR(VLOOKUP($A48,'70MD'!$B$11:$B$34,1,FALSE))=TRUE,"","○"))</f>
        <v/>
      </c>
      <c r="AC48" s="53" t="str">
        <f>IF($B48="","",IF(ISERROR(VLOOKUP($A48,WS!$B$11:$B$26,1,FALSE))=TRUE,"","○"))</f>
        <v/>
      </c>
      <c r="AD48" s="54" t="str">
        <f>IF($B48="","",IF(ISERROR(VLOOKUP($A48,WD!$B$11:$B$34,1,FALSE))=TRUE,"","○"))</f>
        <v/>
      </c>
      <c r="AE48" s="53" t="str">
        <f>IF($B48="","",IF(ISERROR(VLOOKUP($A48,'30WS'!$B$11:$B$26,1,FALSE))=TRUE,"","○"))</f>
        <v/>
      </c>
      <c r="AF48" s="54" t="str">
        <f>IF($B48="","",IF(ISERROR(VLOOKUP($A48,'30WD'!$B$11:$B$34,1,FALSE))=TRUE,"","○"))</f>
        <v/>
      </c>
      <c r="AG48" s="55" t="str">
        <f>IF($B48="","",IF(ISERROR(VLOOKUP($A48,'40WS'!$B$11:$B$26,1,FALSE))=TRUE,"","○"))</f>
        <v/>
      </c>
      <c r="AH48" s="54" t="str">
        <f>IF($B48="","",IF(ISERROR(VLOOKUP($A48,'40WD'!$B$11:$B$34,1,FALSE))=TRUE,"","○"))</f>
        <v/>
      </c>
      <c r="AI48" s="53" t="str">
        <f>IF($B48="","",IF(ISERROR(VLOOKUP($A48,'50WS'!$B$11:$B$26,1,FALSE))=TRUE,"","○"))</f>
        <v/>
      </c>
      <c r="AJ48" s="54" t="str">
        <f>IF($B48="","",IF(ISERROR(VLOOKUP($A48,'50WD'!$B$11:$B$34,1,FALSE))=TRUE,"","○"))</f>
        <v/>
      </c>
      <c r="AK48" s="55" t="str">
        <f>IF($B48="","",IF(ISERROR(VLOOKUP($A48,'55WS'!$B$11:$B$26,1,FALSE))=TRUE,"","○"))</f>
        <v/>
      </c>
      <c r="AL48" s="56" t="str">
        <f>IF($B48="","",IF(ISERROR(VLOOKUP($A48,'55WD'!$B$11:$B$34,1,FALSE))=TRUE,"","○"))</f>
        <v/>
      </c>
      <c r="AM48" s="19" t="str">
        <f>IF(VLOOKUP($A48,選手名簿!$A$9:$M$58,2)&lt;&gt;"",IF(COUNTA($F48:$F48)&gt;=0,IF(COUNTIF($G48:$AL48,"○")&lt;1,1,""),""),"")</f>
        <v/>
      </c>
    </row>
    <row r="49" spans="1:39" ht="15" customHeight="1" x14ac:dyDescent="0.15">
      <c r="A49" s="41">
        <v>44</v>
      </c>
      <c r="B49" s="42" t="str">
        <f>IF($A49="","",IF(VLOOKUP($A49,選手名簿!$A$9:$M$58,2)="","",VLOOKUP($A49,選手名簿!$A$9:$M$58,2)))</f>
        <v/>
      </c>
      <c r="C49" s="43" t="str">
        <f>IF($A49="","",IF(VLOOKUP($A49,選手名簿!$A$9:$M$58,3)="","",VLOOKUP($A49,選手名簿!$A$9:$M$58,3)))</f>
        <v/>
      </c>
      <c r="D49" s="141" t="str">
        <f>IF($A49="","",IF(VLOOKUP($A49,選手名簿!$A$9:$M$58,4)="","",VLOOKUP($A49,選手名簿!$A$9:$M$58,4)))</f>
        <v/>
      </c>
      <c r="E49" s="142" t="str">
        <f>IF($A49="","",IF(VLOOKUP($A49,選手名簿!$A$9:$M$58,5)="","",VLOOKUP($A49,選手名簿!$A$9:$M$58,5)))</f>
        <v/>
      </c>
      <c r="F49" s="77"/>
      <c r="G49" s="16"/>
      <c r="H49" s="17"/>
      <c r="I49" s="17"/>
      <c r="J49" s="35" t="str">
        <f>IF($B49="","",IF(ISERROR(VLOOKUP($A49,MT!$B$14:$B$20,1,FALSE))=TRUE,"","○"))</f>
        <v/>
      </c>
      <c r="K49" s="36" t="str">
        <f>IF($B49="","",IF(ISERROR(VLOOKUP($A49,WT!$B$14:$B$20,1,FALSE))=TRUE,"","○"))</f>
        <v/>
      </c>
      <c r="L49" s="88" t="str">
        <f>IF($B49="","",IF(ISERROR(VLOOKUP($A49,OBT!$B$14:$B$22,1,FALSE)=TRUE),"","○"))</f>
        <v/>
      </c>
      <c r="M49" s="86"/>
      <c r="N49" s="88" t="str">
        <f>IF($B49="","",IF(ISERROR(VLOOKUP($A49,HBT!$B$14:$B$22,1,FALSE)=TRUE),"","○"))</f>
        <v/>
      </c>
      <c r="O49" s="59" t="str">
        <f>IF($B49="","",IF(ISERROR(VLOOKUP($A49,MS!$B$11:$B$26,1,FALSE))=TRUE,"","○"))</f>
        <v/>
      </c>
      <c r="P49" s="45" t="str">
        <f>IF($B49="","",IF(ISERROR(VLOOKUP($A49,MD!$B$11:$B$34,1,FALSE))=TRUE,"","○"))</f>
        <v/>
      </c>
      <c r="Q49" s="53" t="str">
        <f>IF($B49="","",IF(ISERROR(VLOOKUP($A49,'30MS'!$B$11:$B$26,1,FALSE))=TRUE,"","○"))</f>
        <v/>
      </c>
      <c r="R49" s="54" t="str">
        <f>IF($B49="","",IF(ISERROR(VLOOKUP($A49,'30MD'!$B$11:$B$34,1,FALSE))=TRUE,"","○"))</f>
        <v/>
      </c>
      <c r="S49" s="53" t="str">
        <f>IF($B49="","",IF(ISERROR(VLOOKUP($A49,'40MS'!$B$11:$B$26,1,FALSE))=TRUE,"","○"))</f>
        <v/>
      </c>
      <c r="T49" s="54" t="str">
        <f>IF($B49="","",IF(ISERROR(VLOOKUP($A49,'40MD'!$B$11:$B$34,1,FALSE))=TRUE,"","○"))</f>
        <v/>
      </c>
      <c r="U49" s="53" t="str">
        <f>IF($B49="","",IF(ISERROR(VLOOKUP($A49,'50MS'!$B$11:$B$26,1,FALSE))=TRUE,"","○"))</f>
        <v/>
      </c>
      <c r="V49" s="54" t="str">
        <f>IF($B49="","",IF(ISERROR(VLOOKUP($A49,'50MD'!$B$11:$B$34,1,FALSE))=TRUE,"","○"))</f>
        <v/>
      </c>
      <c r="W49" s="53" t="str">
        <f>IF($B49="","",IF(ISERROR(VLOOKUP($A49,'60MS'!$B$11:$B$26,1,FALSE))=TRUE,"","○"))</f>
        <v/>
      </c>
      <c r="X49" s="54" t="str">
        <f>IF($B49="","",IF(ISERROR(VLOOKUP($A49,'60MD'!$B$11:$B$34,1,FALSE))=TRUE,"","○"))</f>
        <v/>
      </c>
      <c r="Y49" s="55" t="str">
        <f>IF($B49="","",IF(ISERROR(VLOOKUP($A49,'65MS'!$B$11:$B$26,1,FALSE))=TRUE,"","○"))</f>
        <v/>
      </c>
      <c r="Z49" s="54" t="str">
        <f>IF($B49="","",IF(ISERROR(VLOOKUP($A49,'65MD'!$B$11:$B$34,1,FALSE))=TRUE,"","○"))</f>
        <v/>
      </c>
      <c r="AA49" s="53" t="str">
        <f>IF($B49="","",IF(ISERROR(VLOOKUP($A49,'70MS'!$B$11:$B$26,1,FALSE))=TRUE,"","○"))</f>
        <v/>
      </c>
      <c r="AB49" s="54" t="str">
        <f>IF($B49="","",IF(ISERROR(VLOOKUP($A49,'70MD'!$B$11:$B$34,1,FALSE))=TRUE,"","○"))</f>
        <v/>
      </c>
      <c r="AC49" s="53" t="str">
        <f>IF($B49="","",IF(ISERROR(VLOOKUP($A49,WS!$B$11:$B$26,1,FALSE))=TRUE,"","○"))</f>
        <v/>
      </c>
      <c r="AD49" s="54" t="str">
        <f>IF($B49="","",IF(ISERROR(VLOOKUP($A49,WD!$B$11:$B$34,1,FALSE))=TRUE,"","○"))</f>
        <v/>
      </c>
      <c r="AE49" s="53" t="str">
        <f>IF($B49="","",IF(ISERROR(VLOOKUP($A49,'30WS'!$B$11:$B$26,1,FALSE))=TRUE,"","○"))</f>
        <v/>
      </c>
      <c r="AF49" s="54" t="str">
        <f>IF($B49="","",IF(ISERROR(VLOOKUP($A49,'30WD'!$B$11:$B$34,1,FALSE))=TRUE,"","○"))</f>
        <v/>
      </c>
      <c r="AG49" s="55" t="str">
        <f>IF($B49="","",IF(ISERROR(VLOOKUP($A49,'40WS'!$B$11:$B$26,1,FALSE))=TRUE,"","○"))</f>
        <v/>
      </c>
      <c r="AH49" s="54" t="str">
        <f>IF($B49="","",IF(ISERROR(VLOOKUP($A49,'40WD'!$B$11:$B$34,1,FALSE))=TRUE,"","○"))</f>
        <v/>
      </c>
      <c r="AI49" s="53" t="str">
        <f>IF($B49="","",IF(ISERROR(VLOOKUP($A49,'50WS'!$B$11:$B$26,1,FALSE))=TRUE,"","○"))</f>
        <v/>
      </c>
      <c r="AJ49" s="54" t="str">
        <f>IF($B49="","",IF(ISERROR(VLOOKUP($A49,'50WD'!$B$11:$B$34,1,FALSE))=TRUE,"","○"))</f>
        <v/>
      </c>
      <c r="AK49" s="55" t="str">
        <f>IF($B49="","",IF(ISERROR(VLOOKUP($A49,'55WS'!$B$11:$B$26,1,FALSE))=TRUE,"","○"))</f>
        <v/>
      </c>
      <c r="AL49" s="56" t="str">
        <f>IF($B49="","",IF(ISERROR(VLOOKUP($A49,'55WD'!$B$11:$B$34,1,FALSE))=TRUE,"","○"))</f>
        <v/>
      </c>
      <c r="AM49" s="19" t="str">
        <f>IF(VLOOKUP($A49,選手名簿!$A$9:$M$58,2)&lt;&gt;"",IF(COUNTA($F49:$F49)&gt;=0,IF(COUNTIF($G49:$AL49,"○")&lt;1,1,""),""),"")</f>
        <v/>
      </c>
    </row>
    <row r="50" spans="1:39" ht="15" customHeight="1" x14ac:dyDescent="0.15">
      <c r="A50" s="41">
        <v>45</v>
      </c>
      <c r="B50" s="42" t="str">
        <f>IF($A50="","",IF(VLOOKUP($A50,選手名簿!$A$9:$M$58,2)="","",VLOOKUP($A50,選手名簿!$A$9:$M$58,2)))</f>
        <v/>
      </c>
      <c r="C50" s="43" t="str">
        <f>IF($A50="","",IF(VLOOKUP($A50,選手名簿!$A$9:$M$58,3)="","",VLOOKUP($A50,選手名簿!$A$9:$M$58,3)))</f>
        <v/>
      </c>
      <c r="D50" s="141" t="str">
        <f>IF($A50="","",IF(VLOOKUP($A50,選手名簿!$A$9:$M$58,4)="","",VLOOKUP($A50,選手名簿!$A$9:$M$58,4)))</f>
        <v/>
      </c>
      <c r="E50" s="142" t="str">
        <f>IF($A50="","",IF(VLOOKUP($A50,選手名簿!$A$9:$M$58,5)="","",VLOOKUP($A50,選手名簿!$A$9:$M$58,5)))</f>
        <v/>
      </c>
      <c r="F50" s="77"/>
      <c r="G50" s="16"/>
      <c r="H50" s="17"/>
      <c r="I50" s="17"/>
      <c r="J50" s="35" t="str">
        <f>IF($B50="","",IF(ISERROR(VLOOKUP($A50,MT!$B$14:$B$20,1,FALSE))=TRUE,"","○"))</f>
        <v/>
      </c>
      <c r="K50" s="36" t="str">
        <f>IF($B50="","",IF(ISERROR(VLOOKUP($A50,WT!$B$14:$B$20,1,FALSE))=TRUE,"","○"))</f>
        <v/>
      </c>
      <c r="L50" s="88" t="str">
        <f>IF($B50="","",IF(ISERROR(VLOOKUP($A50,OBT!$B$14:$B$22,1,FALSE)=TRUE),"","○"))</f>
        <v/>
      </c>
      <c r="M50" s="86"/>
      <c r="N50" s="88" t="str">
        <f>IF($B50="","",IF(ISERROR(VLOOKUP($A50,HBT!$B$14:$B$22,1,FALSE)=TRUE),"","○"))</f>
        <v/>
      </c>
      <c r="O50" s="59" t="str">
        <f>IF($B50="","",IF(ISERROR(VLOOKUP($A50,MS!$B$11:$B$26,1,FALSE))=TRUE,"","○"))</f>
        <v/>
      </c>
      <c r="P50" s="45" t="str">
        <f>IF($B50="","",IF(ISERROR(VLOOKUP($A50,MD!$B$11:$B$34,1,FALSE))=TRUE,"","○"))</f>
        <v/>
      </c>
      <c r="Q50" s="53" t="str">
        <f>IF($B50="","",IF(ISERROR(VLOOKUP($A50,'30MS'!$B$11:$B$26,1,FALSE))=TRUE,"","○"))</f>
        <v/>
      </c>
      <c r="R50" s="54" t="str">
        <f>IF($B50="","",IF(ISERROR(VLOOKUP($A50,'30MD'!$B$11:$B$34,1,FALSE))=TRUE,"","○"))</f>
        <v/>
      </c>
      <c r="S50" s="53" t="str">
        <f>IF($B50="","",IF(ISERROR(VLOOKUP($A50,'40MS'!$B$11:$B$26,1,FALSE))=TRUE,"","○"))</f>
        <v/>
      </c>
      <c r="T50" s="54" t="str">
        <f>IF($B50="","",IF(ISERROR(VLOOKUP($A50,'40MD'!$B$11:$B$34,1,FALSE))=TRUE,"","○"))</f>
        <v/>
      </c>
      <c r="U50" s="53" t="str">
        <f>IF($B50="","",IF(ISERROR(VLOOKUP($A50,'50MS'!$B$11:$B$26,1,FALSE))=TRUE,"","○"))</f>
        <v/>
      </c>
      <c r="V50" s="54" t="str">
        <f>IF($B50="","",IF(ISERROR(VLOOKUP($A50,'50MD'!$B$11:$B$34,1,FALSE))=TRUE,"","○"))</f>
        <v/>
      </c>
      <c r="W50" s="53" t="str">
        <f>IF($B50="","",IF(ISERROR(VLOOKUP($A50,'60MS'!$B$11:$B$26,1,FALSE))=TRUE,"","○"))</f>
        <v/>
      </c>
      <c r="X50" s="54" t="str">
        <f>IF($B50="","",IF(ISERROR(VLOOKUP($A50,'60MD'!$B$11:$B$34,1,FALSE))=TRUE,"","○"))</f>
        <v/>
      </c>
      <c r="Y50" s="55" t="str">
        <f>IF($B50="","",IF(ISERROR(VLOOKUP($A50,'65MS'!$B$11:$B$26,1,FALSE))=TRUE,"","○"))</f>
        <v/>
      </c>
      <c r="Z50" s="54" t="str">
        <f>IF($B50="","",IF(ISERROR(VLOOKUP($A50,'65MD'!$B$11:$B$34,1,FALSE))=TRUE,"","○"))</f>
        <v/>
      </c>
      <c r="AA50" s="53" t="str">
        <f>IF($B50="","",IF(ISERROR(VLOOKUP($A50,'70MS'!$B$11:$B$26,1,FALSE))=TRUE,"","○"))</f>
        <v/>
      </c>
      <c r="AB50" s="54" t="str">
        <f>IF($B50="","",IF(ISERROR(VLOOKUP($A50,'70MD'!$B$11:$B$34,1,FALSE))=TRUE,"","○"))</f>
        <v/>
      </c>
      <c r="AC50" s="53" t="str">
        <f>IF($B50="","",IF(ISERROR(VLOOKUP($A50,WS!$B$11:$B$26,1,FALSE))=TRUE,"","○"))</f>
        <v/>
      </c>
      <c r="AD50" s="54" t="str">
        <f>IF($B50="","",IF(ISERROR(VLOOKUP($A50,WD!$B$11:$B$34,1,FALSE))=TRUE,"","○"))</f>
        <v/>
      </c>
      <c r="AE50" s="53" t="str">
        <f>IF($B50="","",IF(ISERROR(VLOOKUP($A50,'30WS'!$B$11:$B$26,1,FALSE))=TRUE,"","○"))</f>
        <v/>
      </c>
      <c r="AF50" s="54" t="str">
        <f>IF($B50="","",IF(ISERROR(VLOOKUP($A50,'30WD'!$B$11:$B$34,1,FALSE))=TRUE,"","○"))</f>
        <v/>
      </c>
      <c r="AG50" s="55" t="str">
        <f>IF($B50="","",IF(ISERROR(VLOOKUP($A50,'40WS'!$B$11:$B$26,1,FALSE))=TRUE,"","○"))</f>
        <v/>
      </c>
      <c r="AH50" s="54" t="str">
        <f>IF($B50="","",IF(ISERROR(VLOOKUP($A50,'40WD'!$B$11:$B$34,1,FALSE))=TRUE,"","○"))</f>
        <v/>
      </c>
      <c r="AI50" s="53" t="str">
        <f>IF($B50="","",IF(ISERROR(VLOOKUP($A50,'50WS'!$B$11:$B$26,1,FALSE))=TRUE,"","○"))</f>
        <v/>
      </c>
      <c r="AJ50" s="54" t="str">
        <f>IF($B50="","",IF(ISERROR(VLOOKUP($A50,'50WD'!$B$11:$B$34,1,FALSE))=TRUE,"","○"))</f>
        <v/>
      </c>
      <c r="AK50" s="55" t="str">
        <f>IF($B50="","",IF(ISERROR(VLOOKUP($A50,'55WS'!$B$11:$B$26,1,FALSE))=TRUE,"","○"))</f>
        <v/>
      </c>
      <c r="AL50" s="56" t="str">
        <f>IF($B50="","",IF(ISERROR(VLOOKUP($A50,'55WD'!$B$11:$B$34,1,FALSE))=TRUE,"","○"))</f>
        <v/>
      </c>
      <c r="AM50" s="19" t="str">
        <f>IF(VLOOKUP($A50,選手名簿!$A$9:$M$58,2)&lt;&gt;"",IF(COUNTA($F50:$F50)&gt;=0,IF(COUNTIF($G50:$AL50,"○")&lt;1,1,""),""),"")</f>
        <v/>
      </c>
    </row>
    <row r="51" spans="1:39" ht="15" customHeight="1" x14ac:dyDescent="0.15">
      <c r="A51" s="41">
        <v>46</v>
      </c>
      <c r="B51" s="42" t="str">
        <f>IF($A51="","",IF(VLOOKUP($A51,選手名簿!$A$9:$M$58,2)="","",VLOOKUP($A51,選手名簿!$A$9:$M$58,2)))</f>
        <v/>
      </c>
      <c r="C51" s="43" t="str">
        <f>IF($A51="","",IF(VLOOKUP($A51,選手名簿!$A$9:$M$58,3)="","",VLOOKUP($A51,選手名簿!$A$9:$M$58,3)))</f>
        <v/>
      </c>
      <c r="D51" s="141" t="str">
        <f>IF($A51="","",IF(VLOOKUP($A51,選手名簿!$A$9:$M$58,4)="","",VLOOKUP($A51,選手名簿!$A$9:$M$58,4)))</f>
        <v/>
      </c>
      <c r="E51" s="142" t="str">
        <f>IF($A51="","",IF(VLOOKUP($A51,選手名簿!$A$9:$M$58,5)="","",VLOOKUP($A51,選手名簿!$A$9:$M$58,5)))</f>
        <v/>
      </c>
      <c r="F51" s="77"/>
      <c r="G51" s="16"/>
      <c r="H51" s="17"/>
      <c r="I51" s="17"/>
      <c r="J51" s="35" t="str">
        <f>IF($B51="","",IF(ISERROR(VLOOKUP($A51,MT!$B$14:$B$20,1,FALSE))=TRUE,"","○"))</f>
        <v/>
      </c>
      <c r="K51" s="36" t="str">
        <f>IF($B51="","",IF(ISERROR(VLOOKUP($A51,WT!$B$14:$B$20,1,FALSE))=TRUE,"","○"))</f>
        <v/>
      </c>
      <c r="L51" s="88" t="str">
        <f>IF($B51="","",IF(ISERROR(VLOOKUP($A51,OBT!$B$14:$B$22,1,FALSE)=TRUE),"","○"))</f>
        <v/>
      </c>
      <c r="M51" s="86"/>
      <c r="N51" s="88" t="str">
        <f>IF($B51="","",IF(ISERROR(VLOOKUP($A51,HBT!$B$14:$B$22,1,FALSE)=TRUE),"","○"))</f>
        <v/>
      </c>
      <c r="O51" s="59" t="str">
        <f>IF($B51="","",IF(ISERROR(VLOOKUP($A51,MS!$B$11:$B$26,1,FALSE))=TRUE,"","○"))</f>
        <v/>
      </c>
      <c r="P51" s="45" t="str">
        <f>IF($B51="","",IF(ISERROR(VLOOKUP($A51,MD!$B$11:$B$34,1,FALSE))=TRUE,"","○"))</f>
        <v/>
      </c>
      <c r="Q51" s="53" t="str">
        <f>IF($B51="","",IF(ISERROR(VLOOKUP($A51,'30MS'!$B$11:$B$26,1,FALSE))=TRUE,"","○"))</f>
        <v/>
      </c>
      <c r="R51" s="54" t="str">
        <f>IF($B51="","",IF(ISERROR(VLOOKUP($A51,'30MD'!$B$11:$B$34,1,FALSE))=TRUE,"","○"))</f>
        <v/>
      </c>
      <c r="S51" s="53" t="str">
        <f>IF($B51="","",IF(ISERROR(VLOOKUP($A51,'40MS'!$B$11:$B$26,1,FALSE))=TRUE,"","○"))</f>
        <v/>
      </c>
      <c r="T51" s="54" t="str">
        <f>IF($B51="","",IF(ISERROR(VLOOKUP($A51,'40MD'!$B$11:$B$34,1,FALSE))=TRUE,"","○"))</f>
        <v/>
      </c>
      <c r="U51" s="53" t="str">
        <f>IF($B51="","",IF(ISERROR(VLOOKUP($A51,'50MS'!$B$11:$B$26,1,FALSE))=TRUE,"","○"))</f>
        <v/>
      </c>
      <c r="V51" s="54" t="str">
        <f>IF($B51="","",IF(ISERROR(VLOOKUP($A51,'50MD'!$B$11:$B$34,1,FALSE))=TRUE,"","○"))</f>
        <v/>
      </c>
      <c r="W51" s="53" t="str">
        <f>IF($B51="","",IF(ISERROR(VLOOKUP($A51,'60MS'!$B$11:$B$26,1,FALSE))=TRUE,"","○"))</f>
        <v/>
      </c>
      <c r="X51" s="54" t="str">
        <f>IF($B51="","",IF(ISERROR(VLOOKUP($A51,'60MD'!$B$11:$B$34,1,FALSE))=TRUE,"","○"))</f>
        <v/>
      </c>
      <c r="Y51" s="55" t="str">
        <f>IF($B51="","",IF(ISERROR(VLOOKUP($A51,'65MS'!$B$11:$B$26,1,FALSE))=TRUE,"","○"))</f>
        <v/>
      </c>
      <c r="Z51" s="54" t="str">
        <f>IF($B51="","",IF(ISERROR(VLOOKUP($A51,'65MD'!$B$11:$B$34,1,FALSE))=TRUE,"","○"))</f>
        <v/>
      </c>
      <c r="AA51" s="53" t="str">
        <f>IF($B51="","",IF(ISERROR(VLOOKUP($A51,'70MS'!$B$11:$B$26,1,FALSE))=TRUE,"","○"))</f>
        <v/>
      </c>
      <c r="AB51" s="54" t="str">
        <f>IF($B51="","",IF(ISERROR(VLOOKUP($A51,'70MD'!$B$11:$B$34,1,FALSE))=TRUE,"","○"))</f>
        <v/>
      </c>
      <c r="AC51" s="53" t="str">
        <f>IF($B51="","",IF(ISERROR(VLOOKUP($A51,WS!$B$11:$B$26,1,FALSE))=TRUE,"","○"))</f>
        <v/>
      </c>
      <c r="AD51" s="54" t="str">
        <f>IF($B51="","",IF(ISERROR(VLOOKUP($A51,WD!$B$11:$B$34,1,FALSE))=TRUE,"","○"))</f>
        <v/>
      </c>
      <c r="AE51" s="53" t="str">
        <f>IF($B51="","",IF(ISERROR(VLOOKUP($A51,'30WS'!$B$11:$B$26,1,FALSE))=TRUE,"","○"))</f>
        <v/>
      </c>
      <c r="AF51" s="54" t="str">
        <f>IF($B51="","",IF(ISERROR(VLOOKUP($A51,'30WD'!$B$11:$B$34,1,FALSE))=TRUE,"","○"))</f>
        <v/>
      </c>
      <c r="AG51" s="55" t="str">
        <f>IF($B51="","",IF(ISERROR(VLOOKUP($A51,'40WS'!$B$11:$B$26,1,FALSE))=TRUE,"","○"))</f>
        <v/>
      </c>
      <c r="AH51" s="54" t="str">
        <f>IF($B51="","",IF(ISERROR(VLOOKUP($A51,'40WD'!$B$11:$B$34,1,FALSE))=TRUE,"","○"))</f>
        <v/>
      </c>
      <c r="AI51" s="53" t="str">
        <f>IF($B51="","",IF(ISERROR(VLOOKUP($A51,'50WS'!$B$11:$B$26,1,FALSE))=TRUE,"","○"))</f>
        <v/>
      </c>
      <c r="AJ51" s="54" t="str">
        <f>IF($B51="","",IF(ISERROR(VLOOKUP($A51,'50WD'!$B$11:$B$34,1,FALSE))=TRUE,"","○"))</f>
        <v/>
      </c>
      <c r="AK51" s="55" t="str">
        <f>IF($B51="","",IF(ISERROR(VLOOKUP($A51,'55WS'!$B$11:$B$26,1,FALSE))=TRUE,"","○"))</f>
        <v/>
      </c>
      <c r="AL51" s="56" t="str">
        <f>IF($B51="","",IF(ISERROR(VLOOKUP($A51,'55WD'!$B$11:$B$34,1,FALSE))=TRUE,"","○"))</f>
        <v/>
      </c>
      <c r="AM51" s="19" t="str">
        <f>IF(VLOOKUP($A51,選手名簿!$A$9:$M$58,2)&lt;&gt;"",IF(COUNTA($F51:$F51)&gt;=0,IF(COUNTIF($G51:$AL51,"○")&lt;1,1,""),""),"")</f>
        <v/>
      </c>
    </row>
    <row r="52" spans="1:39" ht="15" customHeight="1" x14ac:dyDescent="0.15">
      <c r="A52" s="41">
        <v>47</v>
      </c>
      <c r="B52" s="42" t="str">
        <f>IF($A52="","",IF(VLOOKUP($A52,選手名簿!$A$9:$M$58,2)="","",VLOOKUP($A52,選手名簿!$A$9:$M$58,2)))</f>
        <v/>
      </c>
      <c r="C52" s="43" t="str">
        <f>IF($A52="","",IF(VLOOKUP($A52,選手名簿!$A$9:$M$58,3)="","",VLOOKUP($A52,選手名簿!$A$9:$M$58,3)))</f>
        <v/>
      </c>
      <c r="D52" s="141" t="str">
        <f>IF($A52="","",IF(VLOOKUP($A52,選手名簿!$A$9:$M$58,4)="","",VLOOKUP($A52,選手名簿!$A$9:$M$58,4)))</f>
        <v/>
      </c>
      <c r="E52" s="142" t="str">
        <f>IF($A52="","",IF(VLOOKUP($A52,選手名簿!$A$9:$M$58,5)="","",VLOOKUP($A52,選手名簿!$A$9:$M$58,5)))</f>
        <v/>
      </c>
      <c r="F52" s="77"/>
      <c r="G52" s="16"/>
      <c r="H52" s="17"/>
      <c r="I52" s="17"/>
      <c r="J52" s="35" t="str">
        <f>IF($B52="","",IF(ISERROR(VLOOKUP($A52,MT!$B$14:$B$20,1,FALSE))=TRUE,"","○"))</f>
        <v/>
      </c>
      <c r="K52" s="36" t="str">
        <f>IF($B52="","",IF(ISERROR(VLOOKUP($A52,WT!$B$14:$B$20,1,FALSE))=TRUE,"","○"))</f>
        <v/>
      </c>
      <c r="L52" s="88" t="str">
        <f>IF($B52="","",IF(ISERROR(VLOOKUP($A52,OBT!$B$14:$B$22,1,FALSE)=TRUE),"","○"))</f>
        <v/>
      </c>
      <c r="M52" s="86"/>
      <c r="N52" s="88" t="str">
        <f>IF($B52="","",IF(ISERROR(VLOOKUP($A52,HBT!$B$14:$B$22,1,FALSE)=TRUE),"","○"))</f>
        <v/>
      </c>
      <c r="O52" s="59" t="str">
        <f>IF($B52="","",IF(ISERROR(VLOOKUP($A52,MS!$B$11:$B$26,1,FALSE))=TRUE,"","○"))</f>
        <v/>
      </c>
      <c r="P52" s="45" t="str">
        <f>IF($B52="","",IF(ISERROR(VLOOKUP($A52,MD!$B$11:$B$34,1,FALSE))=TRUE,"","○"))</f>
        <v/>
      </c>
      <c r="Q52" s="53" t="str">
        <f>IF($B52="","",IF(ISERROR(VLOOKUP($A52,'30MS'!$B$11:$B$26,1,FALSE))=TRUE,"","○"))</f>
        <v/>
      </c>
      <c r="R52" s="54" t="str">
        <f>IF($B52="","",IF(ISERROR(VLOOKUP($A52,'30MD'!$B$11:$B$34,1,FALSE))=TRUE,"","○"))</f>
        <v/>
      </c>
      <c r="S52" s="53" t="str">
        <f>IF($B52="","",IF(ISERROR(VLOOKUP($A52,'40MS'!$B$11:$B$26,1,FALSE))=TRUE,"","○"))</f>
        <v/>
      </c>
      <c r="T52" s="54" t="str">
        <f>IF($B52="","",IF(ISERROR(VLOOKUP($A52,'40MD'!$B$11:$B$34,1,FALSE))=TRUE,"","○"))</f>
        <v/>
      </c>
      <c r="U52" s="53" t="str">
        <f>IF($B52="","",IF(ISERROR(VLOOKUP($A52,'50MS'!$B$11:$B$26,1,FALSE))=TRUE,"","○"))</f>
        <v/>
      </c>
      <c r="V52" s="54" t="str">
        <f>IF($B52="","",IF(ISERROR(VLOOKUP($A52,'50MD'!$B$11:$B$34,1,FALSE))=TRUE,"","○"))</f>
        <v/>
      </c>
      <c r="W52" s="53" t="str">
        <f>IF($B52="","",IF(ISERROR(VLOOKUP($A52,'60MS'!$B$11:$B$26,1,FALSE))=TRUE,"","○"))</f>
        <v/>
      </c>
      <c r="X52" s="54" t="str">
        <f>IF($B52="","",IF(ISERROR(VLOOKUP($A52,'60MD'!$B$11:$B$34,1,FALSE))=TRUE,"","○"))</f>
        <v/>
      </c>
      <c r="Y52" s="55" t="str">
        <f>IF($B52="","",IF(ISERROR(VLOOKUP($A52,'65MS'!$B$11:$B$26,1,FALSE))=TRUE,"","○"))</f>
        <v/>
      </c>
      <c r="Z52" s="54" t="str">
        <f>IF($B52="","",IF(ISERROR(VLOOKUP($A52,'65MD'!$B$11:$B$34,1,FALSE))=TRUE,"","○"))</f>
        <v/>
      </c>
      <c r="AA52" s="53" t="str">
        <f>IF($B52="","",IF(ISERROR(VLOOKUP($A52,'70MS'!$B$11:$B$26,1,FALSE))=TRUE,"","○"))</f>
        <v/>
      </c>
      <c r="AB52" s="54" t="str">
        <f>IF($B52="","",IF(ISERROR(VLOOKUP($A52,'70MD'!$B$11:$B$34,1,FALSE))=TRUE,"","○"))</f>
        <v/>
      </c>
      <c r="AC52" s="53" t="str">
        <f>IF($B52="","",IF(ISERROR(VLOOKUP($A52,WS!$B$11:$B$26,1,FALSE))=TRUE,"","○"))</f>
        <v/>
      </c>
      <c r="AD52" s="54" t="str">
        <f>IF($B52="","",IF(ISERROR(VLOOKUP($A52,WD!$B$11:$B$34,1,FALSE))=TRUE,"","○"))</f>
        <v/>
      </c>
      <c r="AE52" s="53" t="str">
        <f>IF($B52="","",IF(ISERROR(VLOOKUP($A52,'30WS'!$B$11:$B$26,1,FALSE))=TRUE,"","○"))</f>
        <v/>
      </c>
      <c r="AF52" s="54" t="str">
        <f>IF($B52="","",IF(ISERROR(VLOOKUP($A52,'30WD'!$B$11:$B$34,1,FALSE))=TRUE,"","○"))</f>
        <v/>
      </c>
      <c r="AG52" s="55" t="str">
        <f>IF($B52="","",IF(ISERROR(VLOOKUP($A52,'40WS'!$B$11:$B$26,1,FALSE))=TRUE,"","○"))</f>
        <v/>
      </c>
      <c r="AH52" s="54" t="str">
        <f>IF($B52="","",IF(ISERROR(VLOOKUP($A52,'40WD'!$B$11:$B$34,1,FALSE))=TRUE,"","○"))</f>
        <v/>
      </c>
      <c r="AI52" s="53" t="str">
        <f>IF($B52="","",IF(ISERROR(VLOOKUP($A52,'50WS'!$B$11:$B$26,1,FALSE))=TRUE,"","○"))</f>
        <v/>
      </c>
      <c r="AJ52" s="54" t="str">
        <f>IF($B52="","",IF(ISERROR(VLOOKUP($A52,'50WD'!$B$11:$B$34,1,FALSE))=TRUE,"","○"))</f>
        <v/>
      </c>
      <c r="AK52" s="55" t="str">
        <f>IF($B52="","",IF(ISERROR(VLOOKUP($A52,'55WS'!$B$11:$B$26,1,FALSE))=TRUE,"","○"))</f>
        <v/>
      </c>
      <c r="AL52" s="56" t="str">
        <f>IF($B52="","",IF(ISERROR(VLOOKUP($A52,'55WD'!$B$11:$B$34,1,FALSE))=TRUE,"","○"))</f>
        <v/>
      </c>
      <c r="AM52" s="19" t="str">
        <f>IF(VLOOKUP($A52,選手名簿!$A$9:$M$58,2)&lt;&gt;"",IF(COUNTA($F52:$F52)&gt;=0,IF(COUNTIF($G52:$AL52,"○")&lt;1,1,""),""),"")</f>
        <v/>
      </c>
    </row>
    <row r="53" spans="1:39" ht="15" customHeight="1" x14ac:dyDescent="0.15">
      <c r="A53" s="41">
        <v>48</v>
      </c>
      <c r="B53" s="42" t="str">
        <f>IF($A53="","",IF(VLOOKUP($A53,選手名簿!$A$9:$M$58,2)="","",VLOOKUP($A53,選手名簿!$A$9:$M$58,2)))</f>
        <v/>
      </c>
      <c r="C53" s="43" t="str">
        <f>IF($A53="","",IF(VLOOKUP($A53,選手名簿!$A$9:$M$58,3)="","",VLOOKUP($A53,選手名簿!$A$9:$M$58,3)))</f>
        <v/>
      </c>
      <c r="D53" s="141" t="str">
        <f>IF($A53="","",IF(VLOOKUP($A53,選手名簿!$A$9:$M$58,4)="","",VLOOKUP($A53,選手名簿!$A$9:$M$58,4)))</f>
        <v/>
      </c>
      <c r="E53" s="142" t="str">
        <f>IF($A53="","",IF(VLOOKUP($A53,選手名簿!$A$9:$M$58,5)="","",VLOOKUP($A53,選手名簿!$A$9:$M$58,5)))</f>
        <v/>
      </c>
      <c r="F53" s="77"/>
      <c r="G53" s="16"/>
      <c r="H53" s="17"/>
      <c r="I53" s="17"/>
      <c r="J53" s="35" t="str">
        <f>IF($B53="","",IF(ISERROR(VLOOKUP($A53,MT!$B$14:$B$20,1,FALSE))=TRUE,"","○"))</f>
        <v/>
      </c>
      <c r="K53" s="36" t="str">
        <f>IF($B53="","",IF(ISERROR(VLOOKUP($A53,WT!$B$14:$B$20,1,FALSE))=TRUE,"","○"))</f>
        <v/>
      </c>
      <c r="L53" s="88" t="str">
        <f>IF($B53="","",IF(ISERROR(VLOOKUP($A53,OBT!$B$14:$B$22,1,FALSE)=TRUE),"","○"))</f>
        <v/>
      </c>
      <c r="M53" s="86"/>
      <c r="N53" s="88" t="str">
        <f>IF($B53="","",IF(ISERROR(VLOOKUP($A53,HBT!$B$14:$B$22,1,FALSE)=TRUE),"","○"))</f>
        <v/>
      </c>
      <c r="O53" s="59" t="str">
        <f>IF($B53="","",IF(ISERROR(VLOOKUP($A53,MS!$B$11:$B$26,1,FALSE))=TRUE,"","○"))</f>
        <v/>
      </c>
      <c r="P53" s="45" t="str">
        <f>IF($B53="","",IF(ISERROR(VLOOKUP($A53,MD!$B$11:$B$34,1,FALSE))=TRUE,"","○"))</f>
        <v/>
      </c>
      <c r="Q53" s="53" t="str">
        <f>IF($B53="","",IF(ISERROR(VLOOKUP($A53,'30MS'!$B$11:$B$26,1,FALSE))=TRUE,"","○"))</f>
        <v/>
      </c>
      <c r="R53" s="54" t="str">
        <f>IF($B53="","",IF(ISERROR(VLOOKUP($A53,'30MD'!$B$11:$B$34,1,FALSE))=TRUE,"","○"))</f>
        <v/>
      </c>
      <c r="S53" s="53" t="str">
        <f>IF($B53="","",IF(ISERROR(VLOOKUP($A53,'40MS'!$B$11:$B$26,1,FALSE))=TRUE,"","○"))</f>
        <v/>
      </c>
      <c r="T53" s="54" t="str">
        <f>IF($B53="","",IF(ISERROR(VLOOKUP($A53,'40MD'!$B$11:$B$34,1,FALSE))=TRUE,"","○"))</f>
        <v/>
      </c>
      <c r="U53" s="53" t="str">
        <f>IF($B53="","",IF(ISERROR(VLOOKUP($A53,'50MS'!$B$11:$B$26,1,FALSE))=TRUE,"","○"))</f>
        <v/>
      </c>
      <c r="V53" s="54" t="str">
        <f>IF($B53="","",IF(ISERROR(VLOOKUP($A53,'50MD'!$B$11:$B$34,1,FALSE))=TRUE,"","○"))</f>
        <v/>
      </c>
      <c r="W53" s="53" t="str">
        <f>IF($B53="","",IF(ISERROR(VLOOKUP($A53,'60MS'!$B$11:$B$26,1,FALSE))=TRUE,"","○"))</f>
        <v/>
      </c>
      <c r="X53" s="54" t="str">
        <f>IF($B53="","",IF(ISERROR(VLOOKUP($A53,'60MD'!$B$11:$B$34,1,FALSE))=TRUE,"","○"))</f>
        <v/>
      </c>
      <c r="Y53" s="55" t="str">
        <f>IF($B53="","",IF(ISERROR(VLOOKUP($A53,'65MS'!$B$11:$B$26,1,FALSE))=TRUE,"","○"))</f>
        <v/>
      </c>
      <c r="Z53" s="54" t="str">
        <f>IF($B53="","",IF(ISERROR(VLOOKUP($A53,'65MD'!$B$11:$B$34,1,FALSE))=TRUE,"","○"))</f>
        <v/>
      </c>
      <c r="AA53" s="53" t="str">
        <f>IF($B53="","",IF(ISERROR(VLOOKUP($A53,'70MS'!$B$11:$B$26,1,FALSE))=TRUE,"","○"))</f>
        <v/>
      </c>
      <c r="AB53" s="54" t="str">
        <f>IF($B53="","",IF(ISERROR(VLOOKUP($A53,'70MD'!$B$11:$B$34,1,FALSE))=TRUE,"","○"))</f>
        <v/>
      </c>
      <c r="AC53" s="53" t="str">
        <f>IF($B53="","",IF(ISERROR(VLOOKUP($A53,WS!$B$11:$B$26,1,FALSE))=TRUE,"","○"))</f>
        <v/>
      </c>
      <c r="AD53" s="54" t="str">
        <f>IF($B53="","",IF(ISERROR(VLOOKUP($A53,WD!$B$11:$B$34,1,FALSE))=TRUE,"","○"))</f>
        <v/>
      </c>
      <c r="AE53" s="53" t="str">
        <f>IF($B53="","",IF(ISERROR(VLOOKUP($A53,'30WS'!$B$11:$B$26,1,FALSE))=TRUE,"","○"))</f>
        <v/>
      </c>
      <c r="AF53" s="54" t="str">
        <f>IF($B53="","",IF(ISERROR(VLOOKUP($A53,'30WD'!$B$11:$B$34,1,FALSE))=TRUE,"","○"))</f>
        <v/>
      </c>
      <c r="AG53" s="55" t="str">
        <f>IF($B53="","",IF(ISERROR(VLOOKUP($A53,'40WS'!$B$11:$B$26,1,FALSE))=TRUE,"","○"))</f>
        <v/>
      </c>
      <c r="AH53" s="54" t="str">
        <f>IF($B53="","",IF(ISERROR(VLOOKUP($A53,'40WD'!$B$11:$B$34,1,FALSE))=TRUE,"","○"))</f>
        <v/>
      </c>
      <c r="AI53" s="53" t="str">
        <f>IF($B53="","",IF(ISERROR(VLOOKUP($A53,'50WS'!$B$11:$B$26,1,FALSE))=TRUE,"","○"))</f>
        <v/>
      </c>
      <c r="AJ53" s="54" t="str">
        <f>IF($B53="","",IF(ISERROR(VLOOKUP($A53,'50WD'!$B$11:$B$34,1,FALSE))=TRUE,"","○"))</f>
        <v/>
      </c>
      <c r="AK53" s="55" t="str">
        <f>IF($B53="","",IF(ISERROR(VLOOKUP($A53,'55WS'!$B$11:$B$26,1,FALSE))=TRUE,"","○"))</f>
        <v/>
      </c>
      <c r="AL53" s="56" t="str">
        <f>IF($B53="","",IF(ISERROR(VLOOKUP($A53,'55WD'!$B$11:$B$34,1,FALSE))=TRUE,"","○"))</f>
        <v/>
      </c>
      <c r="AM53" s="19" t="str">
        <f>IF(VLOOKUP($A53,選手名簿!$A$9:$M$58,2)&lt;&gt;"",IF(COUNTA($F53:$F53)&gt;=0,IF(COUNTIF($G53:$AL53,"○")&lt;1,1,""),""),"")</f>
        <v/>
      </c>
    </row>
    <row r="54" spans="1:39" ht="15" customHeight="1" x14ac:dyDescent="0.15">
      <c r="A54" s="41">
        <v>49</v>
      </c>
      <c r="B54" s="42" t="str">
        <f>IF($A54="","",IF(VLOOKUP($A54,選手名簿!$A$9:$M$58,2)="","",VLOOKUP($A54,選手名簿!$A$9:$M$58,2)))</f>
        <v/>
      </c>
      <c r="C54" s="43" t="str">
        <f>IF($A54="","",IF(VLOOKUP($A54,選手名簿!$A$9:$M$58,3)="","",VLOOKUP($A54,選手名簿!$A$9:$M$58,3)))</f>
        <v/>
      </c>
      <c r="D54" s="141" t="str">
        <f>IF($A54="","",IF(VLOOKUP($A54,選手名簿!$A$9:$M$58,4)="","",VLOOKUP($A54,選手名簿!$A$9:$M$58,4)))</f>
        <v/>
      </c>
      <c r="E54" s="142" t="str">
        <f>IF($A54="","",IF(VLOOKUP($A54,選手名簿!$A$9:$M$58,5)="","",VLOOKUP($A54,選手名簿!$A$9:$M$58,5)))</f>
        <v/>
      </c>
      <c r="F54" s="77"/>
      <c r="G54" s="16"/>
      <c r="H54" s="17"/>
      <c r="I54" s="17"/>
      <c r="J54" s="35" t="str">
        <f>IF($B54="","",IF(ISERROR(VLOOKUP($A54,MT!$B$14:$B$20,1,FALSE))=TRUE,"","○"))</f>
        <v/>
      </c>
      <c r="K54" s="36" t="str">
        <f>IF($B54="","",IF(ISERROR(VLOOKUP($A54,WT!$B$14:$B$20,1,FALSE))=TRUE,"","○"))</f>
        <v/>
      </c>
      <c r="L54" s="88" t="str">
        <f>IF($B54="","",IF(ISERROR(VLOOKUP($A54,OBT!$B$14:$B$22,1,FALSE)=TRUE),"","○"))</f>
        <v/>
      </c>
      <c r="M54" s="86"/>
      <c r="N54" s="88" t="str">
        <f>IF($B54="","",IF(ISERROR(VLOOKUP($A54,HBT!$B$14:$B$22,1,FALSE)=TRUE),"","○"))</f>
        <v/>
      </c>
      <c r="O54" s="59" t="str">
        <f>IF($B54="","",IF(ISERROR(VLOOKUP($A54,MS!$B$11:$B$26,1,FALSE))=TRUE,"","○"))</f>
        <v/>
      </c>
      <c r="P54" s="45" t="str">
        <f>IF($B54="","",IF(ISERROR(VLOOKUP($A54,MD!$B$11:$B$34,1,FALSE))=TRUE,"","○"))</f>
        <v/>
      </c>
      <c r="Q54" s="53" t="str">
        <f>IF($B54="","",IF(ISERROR(VLOOKUP($A54,'30MS'!$B$11:$B$26,1,FALSE))=TRUE,"","○"))</f>
        <v/>
      </c>
      <c r="R54" s="54" t="str">
        <f>IF($B54="","",IF(ISERROR(VLOOKUP($A54,'30MD'!$B$11:$B$34,1,FALSE))=TRUE,"","○"))</f>
        <v/>
      </c>
      <c r="S54" s="53" t="str">
        <f>IF($B54="","",IF(ISERROR(VLOOKUP($A54,'40MS'!$B$11:$B$26,1,FALSE))=TRUE,"","○"))</f>
        <v/>
      </c>
      <c r="T54" s="54" t="str">
        <f>IF($B54="","",IF(ISERROR(VLOOKUP($A54,'40MD'!$B$11:$B$34,1,FALSE))=TRUE,"","○"))</f>
        <v/>
      </c>
      <c r="U54" s="53" t="str">
        <f>IF($B54="","",IF(ISERROR(VLOOKUP($A54,'50MS'!$B$11:$B$26,1,FALSE))=TRUE,"","○"))</f>
        <v/>
      </c>
      <c r="V54" s="54" t="str">
        <f>IF($B54="","",IF(ISERROR(VLOOKUP($A54,'50MD'!$B$11:$B$34,1,FALSE))=TRUE,"","○"))</f>
        <v/>
      </c>
      <c r="W54" s="53" t="str">
        <f>IF($B54="","",IF(ISERROR(VLOOKUP($A54,'60MS'!$B$11:$B$26,1,FALSE))=TRUE,"","○"))</f>
        <v/>
      </c>
      <c r="X54" s="54" t="str">
        <f>IF($B54="","",IF(ISERROR(VLOOKUP($A54,'60MD'!$B$11:$B$34,1,FALSE))=TRUE,"","○"))</f>
        <v/>
      </c>
      <c r="Y54" s="55" t="str">
        <f>IF($B54="","",IF(ISERROR(VLOOKUP($A54,'65MS'!$B$11:$B$26,1,FALSE))=TRUE,"","○"))</f>
        <v/>
      </c>
      <c r="Z54" s="54" t="str">
        <f>IF($B54="","",IF(ISERROR(VLOOKUP($A54,'65MD'!$B$11:$B$34,1,FALSE))=TRUE,"","○"))</f>
        <v/>
      </c>
      <c r="AA54" s="53" t="str">
        <f>IF($B54="","",IF(ISERROR(VLOOKUP($A54,'70MS'!$B$11:$B$26,1,FALSE))=TRUE,"","○"))</f>
        <v/>
      </c>
      <c r="AB54" s="54" t="str">
        <f>IF($B54="","",IF(ISERROR(VLOOKUP($A54,'70MD'!$B$11:$B$34,1,FALSE))=TRUE,"","○"))</f>
        <v/>
      </c>
      <c r="AC54" s="53" t="str">
        <f>IF($B54="","",IF(ISERROR(VLOOKUP($A54,WS!$B$11:$B$26,1,FALSE))=TRUE,"","○"))</f>
        <v/>
      </c>
      <c r="AD54" s="54" t="str">
        <f>IF($B54="","",IF(ISERROR(VLOOKUP($A54,WD!$B$11:$B$34,1,FALSE))=TRUE,"","○"))</f>
        <v/>
      </c>
      <c r="AE54" s="53" t="str">
        <f>IF($B54="","",IF(ISERROR(VLOOKUP($A54,'30WS'!$B$11:$B$26,1,FALSE))=TRUE,"","○"))</f>
        <v/>
      </c>
      <c r="AF54" s="54" t="str">
        <f>IF($B54="","",IF(ISERROR(VLOOKUP($A54,'30WD'!$B$11:$B$34,1,FALSE))=TRUE,"","○"))</f>
        <v/>
      </c>
      <c r="AG54" s="55" t="str">
        <f>IF($B54="","",IF(ISERROR(VLOOKUP($A54,'40WS'!$B$11:$B$26,1,FALSE))=TRUE,"","○"))</f>
        <v/>
      </c>
      <c r="AH54" s="54" t="str">
        <f>IF($B54="","",IF(ISERROR(VLOOKUP($A54,'40WD'!$B$11:$B$34,1,FALSE))=TRUE,"","○"))</f>
        <v/>
      </c>
      <c r="AI54" s="53" t="str">
        <f>IF($B54="","",IF(ISERROR(VLOOKUP($A54,'50WS'!$B$11:$B$26,1,FALSE))=TRUE,"","○"))</f>
        <v/>
      </c>
      <c r="AJ54" s="54" t="str">
        <f>IF($B54="","",IF(ISERROR(VLOOKUP($A54,'50WD'!$B$11:$B$34,1,FALSE))=TRUE,"","○"))</f>
        <v/>
      </c>
      <c r="AK54" s="55" t="str">
        <f>IF($B54="","",IF(ISERROR(VLOOKUP($A54,'55WS'!$B$11:$B$26,1,FALSE))=TRUE,"","○"))</f>
        <v/>
      </c>
      <c r="AL54" s="56" t="str">
        <f>IF($B54="","",IF(ISERROR(VLOOKUP($A54,'55WD'!$B$11:$B$34,1,FALSE))=TRUE,"","○"))</f>
        <v/>
      </c>
      <c r="AM54" s="19" t="str">
        <f>IF(VLOOKUP($A54,選手名簿!$A$9:$M$58,2)&lt;&gt;"",IF(COUNTA($F54:$F54)&gt;=0,IF(COUNTIF($G54:$AL54,"○")&lt;1,1,""),""),"")</f>
        <v/>
      </c>
    </row>
    <row r="55" spans="1:39" ht="15" customHeight="1" thickBot="1" x14ac:dyDescent="0.2">
      <c r="A55" s="105">
        <v>50</v>
      </c>
      <c r="B55" s="106" t="str">
        <f>IF($A55="","",IF(VLOOKUP($A55,選手名簿!$A$9:$M$58,2)="","",VLOOKUP($A55,選手名簿!$A$9:$M$58,2)))</f>
        <v/>
      </c>
      <c r="C55" s="107" t="str">
        <f>IF($A55="","",IF(VLOOKUP($A55,選手名簿!$A$9:$M$58,3)="","",VLOOKUP($A55,選手名簿!$A$9:$M$58,3)))</f>
        <v/>
      </c>
      <c r="D55" s="143" t="str">
        <f>IF($A55="","",IF(VLOOKUP($A55,選手名簿!$A$9:$M$58,4)="","",VLOOKUP($A55,選手名簿!$A$9:$M$58,4)))</f>
        <v/>
      </c>
      <c r="E55" s="144" t="str">
        <f>IF($A55="","",IF(VLOOKUP($A55,選手名簿!$A$9:$M$58,5)="","",VLOOKUP($A55,選手名簿!$A$9:$M$58,5)))</f>
        <v/>
      </c>
      <c r="F55" s="108"/>
      <c r="G55" s="109"/>
      <c r="H55" s="110"/>
      <c r="I55" s="110"/>
      <c r="J55" s="111" t="str">
        <f>IF($B55="","",IF(ISERROR(VLOOKUP($A55,MT!$B$14:$B$20,1,FALSE))=TRUE,"","○"))</f>
        <v/>
      </c>
      <c r="K55" s="112" t="str">
        <f>IF($B55="","",IF(ISERROR(VLOOKUP($A55,WT!$B$14:$B$20,1,FALSE))=TRUE,"","○"))</f>
        <v/>
      </c>
      <c r="L55" s="113" t="str">
        <f>IF($B55="","",IF(ISERROR(VLOOKUP($A55,OBT!$B$14:$B$22,1,FALSE)=TRUE),"","○"))</f>
        <v/>
      </c>
      <c r="M55" s="114"/>
      <c r="N55" s="113" t="str">
        <f>IF($B55="","",IF(ISERROR(VLOOKUP($A55,HBT!$B$14:$B$22,1,FALSE)=TRUE),"","○"))</f>
        <v/>
      </c>
      <c r="O55" s="115" t="str">
        <f>IF($B55="","",IF(ISERROR(VLOOKUP($A55,MS!$B$11:$B$26,1,FALSE))=TRUE,"","○"))</f>
        <v/>
      </c>
      <c r="P55" s="116" t="str">
        <f>IF($B55="","",IF(ISERROR(VLOOKUP($A55,MD!$B$11:$B$34,1,FALSE))=TRUE,"","○"))</f>
        <v/>
      </c>
      <c r="Q55" s="117" t="str">
        <f>IF($B55="","",IF(ISERROR(VLOOKUP($A55,'30MS'!$B$11:$B$26,1,FALSE))=TRUE,"","○"))</f>
        <v/>
      </c>
      <c r="R55" s="116" t="str">
        <f>IF($B55="","",IF(ISERROR(VLOOKUP($A55,'30MD'!$B$11:$B$34,1,FALSE))=TRUE,"","○"))</f>
        <v/>
      </c>
      <c r="S55" s="117" t="str">
        <f>IF($B55="","",IF(ISERROR(VLOOKUP($A55,'40MS'!$B$11:$B$26,1,FALSE))=TRUE,"","○"))</f>
        <v/>
      </c>
      <c r="T55" s="116" t="str">
        <f>IF($B55="","",IF(ISERROR(VLOOKUP($A55,'40MD'!$B$11:$B$34,1,FALSE))=TRUE,"","○"))</f>
        <v/>
      </c>
      <c r="U55" s="117" t="str">
        <f>IF($B55="","",IF(ISERROR(VLOOKUP($A55,'50MS'!$B$11:$B$26,1,FALSE))=TRUE,"","○"))</f>
        <v/>
      </c>
      <c r="V55" s="116" t="str">
        <f>IF($B55="","",IF(ISERROR(VLOOKUP($A55,'50MD'!$B$11:$B$34,1,FALSE))=TRUE,"","○"))</f>
        <v/>
      </c>
      <c r="W55" s="117" t="str">
        <f>IF($B55="","",IF(ISERROR(VLOOKUP($A55,'60MS'!$B$11:$B$26,1,FALSE))=TRUE,"","○"))</f>
        <v/>
      </c>
      <c r="X55" s="116" t="str">
        <f>IF($B55="","",IF(ISERROR(VLOOKUP($A55,'60MD'!$B$11:$B$34,1,FALSE))=TRUE,"","○"))</f>
        <v/>
      </c>
      <c r="Y55" s="118" t="str">
        <f>IF($B55="","",IF(ISERROR(VLOOKUP($A55,'65MS'!$B$11:$B$26,1,FALSE))=TRUE,"","○"))</f>
        <v/>
      </c>
      <c r="Z55" s="116" t="str">
        <f>IF($B55="","",IF(ISERROR(VLOOKUP($A55,'65MD'!$B$11:$B$34,1,FALSE))=TRUE,"","○"))</f>
        <v/>
      </c>
      <c r="AA55" s="117" t="str">
        <f>IF($B55="","",IF(ISERROR(VLOOKUP($A55,'70MS'!$B$11:$B$26,1,FALSE))=TRUE,"","○"))</f>
        <v/>
      </c>
      <c r="AB55" s="116" t="str">
        <f>IF($B55="","",IF(ISERROR(VLOOKUP($A55,'70MD'!$B$11:$B$34,1,FALSE))=TRUE,"","○"))</f>
        <v/>
      </c>
      <c r="AC55" s="117" t="str">
        <f>IF($B55="","",IF(ISERROR(VLOOKUP($A55,WS!$B$11:$B$26,1,FALSE))=TRUE,"","○"))</f>
        <v/>
      </c>
      <c r="AD55" s="116" t="str">
        <f>IF($B55="","",IF(ISERROR(VLOOKUP($A55,WD!$B$11:$B$34,1,FALSE))=TRUE,"","○"))</f>
        <v/>
      </c>
      <c r="AE55" s="117" t="str">
        <f>IF($B55="","",IF(ISERROR(VLOOKUP($A55,'30WS'!$B$11:$B$26,1,FALSE))=TRUE,"","○"))</f>
        <v/>
      </c>
      <c r="AF55" s="116" t="str">
        <f>IF($B55="","",IF(ISERROR(VLOOKUP($A55,'30WD'!$B$11:$B$34,1,FALSE))=TRUE,"","○"))</f>
        <v/>
      </c>
      <c r="AG55" s="118" t="str">
        <f>IF($B55="","",IF(ISERROR(VLOOKUP($A55,'40WS'!$B$11:$B$26,1,FALSE))=TRUE,"","○"))</f>
        <v/>
      </c>
      <c r="AH55" s="116" t="str">
        <f>IF($B55="","",IF(ISERROR(VLOOKUP($A55,'40WD'!$B$11:$B$34,1,FALSE))=TRUE,"","○"))</f>
        <v/>
      </c>
      <c r="AI55" s="117" t="str">
        <f>IF($B55="","",IF(ISERROR(VLOOKUP($A55,'50WS'!$B$11:$B$26,1,FALSE))=TRUE,"","○"))</f>
        <v/>
      </c>
      <c r="AJ55" s="116" t="str">
        <f>IF($B55="","",IF(ISERROR(VLOOKUP($A55,'50WD'!$B$11:$B$34,1,FALSE))=TRUE,"","○"))</f>
        <v/>
      </c>
      <c r="AK55" s="118" t="str">
        <f>IF($B55="","",IF(ISERROR(VLOOKUP($A55,'55WS'!$B$11:$B$26,1,FALSE))=TRUE,"","○"))</f>
        <v/>
      </c>
      <c r="AL55" s="119" t="str">
        <f>IF($B55="","",IF(ISERROR(VLOOKUP($A55,'55WD'!$B$11:$B$34,1,FALSE))=TRUE,"","○"))</f>
        <v/>
      </c>
      <c r="AM55" s="19" t="str">
        <f>IF(VLOOKUP($A55,選手名簿!$A$9:$M$58,2)&lt;&gt;"",IF(COUNTA($F55:$F55)&gt;=0,IF(COUNTIF($G55:$AL55,"○")&lt;1,1,""),""),"")</f>
        <v/>
      </c>
    </row>
    <row r="56" spans="1:39" ht="27.75" customHeight="1" thickTop="1" thickBot="1" x14ac:dyDescent="0.2">
      <c r="A56" s="173" t="s">
        <v>103</v>
      </c>
      <c r="B56" s="174"/>
      <c r="C56" s="174"/>
      <c r="D56" s="174"/>
      <c r="E56" s="174"/>
      <c r="F56" s="78">
        <f t="shared" ref="F56:AL56" si="0">COUNTIF(F6:F55,"○")</f>
        <v>0</v>
      </c>
      <c r="G56" s="100">
        <f t="shared" si="0"/>
        <v>0</v>
      </c>
      <c r="H56" s="101">
        <f t="shared" si="0"/>
        <v>0</v>
      </c>
      <c r="I56" s="102">
        <f t="shared" si="0"/>
        <v>0</v>
      </c>
      <c r="J56" s="103">
        <f t="shared" si="0"/>
        <v>0</v>
      </c>
      <c r="K56" s="101">
        <f t="shared" si="0"/>
        <v>0</v>
      </c>
      <c r="L56" s="101">
        <f t="shared" si="0"/>
        <v>0</v>
      </c>
      <c r="M56" s="101">
        <f t="shared" si="0"/>
        <v>0</v>
      </c>
      <c r="N56" s="101">
        <f t="shared" si="0"/>
        <v>0</v>
      </c>
      <c r="O56" s="100">
        <f t="shared" si="0"/>
        <v>0</v>
      </c>
      <c r="P56" s="102">
        <f t="shared" si="0"/>
        <v>0</v>
      </c>
      <c r="Q56" s="103">
        <f t="shared" si="0"/>
        <v>0</v>
      </c>
      <c r="R56" s="102">
        <f t="shared" si="0"/>
        <v>0</v>
      </c>
      <c r="S56" s="103">
        <f t="shared" si="0"/>
        <v>0</v>
      </c>
      <c r="T56" s="102">
        <f t="shared" si="0"/>
        <v>0</v>
      </c>
      <c r="U56" s="103">
        <f t="shared" si="0"/>
        <v>0</v>
      </c>
      <c r="V56" s="102">
        <f t="shared" si="0"/>
        <v>0</v>
      </c>
      <c r="W56" s="103">
        <f t="shared" si="0"/>
        <v>0</v>
      </c>
      <c r="X56" s="102">
        <f t="shared" si="0"/>
        <v>0</v>
      </c>
      <c r="Y56" s="103">
        <f t="shared" si="0"/>
        <v>0</v>
      </c>
      <c r="Z56" s="102">
        <f t="shared" si="0"/>
        <v>0</v>
      </c>
      <c r="AA56" s="103">
        <f t="shared" si="0"/>
        <v>0</v>
      </c>
      <c r="AB56" s="102">
        <f t="shared" si="0"/>
        <v>0</v>
      </c>
      <c r="AC56" s="103">
        <f t="shared" si="0"/>
        <v>0</v>
      </c>
      <c r="AD56" s="102">
        <f t="shared" si="0"/>
        <v>0</v>
      </c>
      <c r="AE56" s="103">
        <f t="shared" si="0"/>
        <v>0</v>
      </c>
      <c r="AF56" s="102">
        <f t="shared" si="0"/>
        <v>0</v>
      </c>
      <c r="AG56" s="103">
        <f t="shared" si="0"/>
        <v>0</v>
      </c>
      <c r="AH56" s="102">
        <f t="shared" si="0"/>
        <v>0</v>
      </c>
      <c r="AI56" s="103">
        <f t="shared" si="0"/>
        <v>0</v>
      </c>
      <c r="AJ56" s="102">
        <f t="shared" si="0"/>
        <v>0</v>
      </c>
      <c r="AK56" s="103">
        <f t="shared" si="0"/>
        <v>0</v>
      </c>
      <c r="AL56" s="104">
        <f t="shared" si="0"/>
        <v>0</v>
      </c>
    </row>
    <row r="57" spans="1:39" ht="15" customHeight="1" x14ac:dyDescent="0.15">
      <c r="B57" s="18" t="s">
        <v>206</v>
      </c>
      <c r="C57" s="18"/>
      <c r="D57" s="18"/>
      <c r="G57" s="19"/>
    </row>
    <row r="58" spans="1:39" ht="18" customHeight="1" x14ac:dyDescent="0.15">
      <c r="B58" s="18"/>
      <c r="G58" s="19"/>
    </row>
    <row r="59" spans="1:39" ht="14.1" customHeight="1" x14ac:dyDescent="0.15">
      <c r="G59" s="19"/>
    </row>
    <row r="60" spans="1:39" ht="14.1" customHeight="1" x14ac:dyDescent="0.15">
      <c r="G60" s="19"/>
    </row>
    <row r="61" spans="1:39" ht="14.1" customHeight="1" x14ac:dyDescent="0.15">
      <c r="G61" s="19"/>
    </row>
    <row r="62" spans="1:39" ht="14.1" customHeight="1" x14ac:dyDescent="0.15">
      <c r="G62" s="19"/>
    </row>
    <row r="63" spans="1:39" x14ac:dyDescent="0.15">
      <c r="G63" s="19"/>
    </row>
    <row r="64" spans="1:39" x14ac:dyDescent="0.15">
      <c r="G64" s="19"/>
    </row>
    <row r="65" spans="7:7" x14ac:dyDescent="0.15">
      <c r="G65" s="19"/>
    </row>
    <row r="66" spans="7:7" x14ac:dyDescent="0.15">
      <c r="G66" s="19"/>
    </row>
    <row r="67" spans="7:7" x14ac:dyDescent="0.15">
      <c r="G67" s="19"/>
    </row>
    <row r="68" spans="7:7" x14ac:dyDescent="0.15">
      <c r="G68" s="19"/>
    </row>
    <row r="69" spans="7:7" x14ac:dyDescent="0.15">
      <c r="G69" s="19"/>
    </row>
    <row r="70" spans="7:7" x14ac:dyDescent="0.15">
      <c r="G70" s="19"/>
    </row>
    <row r="71" spans="7:7" x14ac:dyDescent="0.15">
      <c r="G71" s="19"/>
    </row>
    <row r="72" spans="7:7" x14ac:dyDescent="0.15">
      <c r="G72" s="19"/>
    </row>
    <row r="73" spans="7:7" x14ac:dyDescent="0.15">
      <c r="G73" s="19"/>
    </row>
    <row r="74" spans="7:7" x14ac:dyDescent="0.15">
      <c r="G74" s="19"/>
    </row>
    <row r="75" spans="7:7" x14ac:dyDescent="0.15">
      <c r="G75" s="19"/>
    </row>
    <row r="76" spans="7:7" x14ac:dyDescent="0.15">
      <c r="G76" s="19"/>
    </row>
    <row r="77" spans="7:7" x14ac:dyDescent="0.15">
      <c r="G77" s="19"/>
    </row>
    <row r="78" spans="7:7" x14ac:dyDescent="0.15">
      <c r="G78" s="19"/>
    </row>
    <row r="79" spans="7:7" x14ac:dyDescent="0.15">
      <c r="G79" s="19"/>
    </row>
    <row r="80" spans="7:7" x14ac:dyDescent="0.15">
      <c r="G80" s="19"/>
    </row>
    <row r="81" spans="7:7" x14ac:dyDescent="0.15">
      <c r="G81" s="19"/>
    </row>
    <row r="82" spans="7:7" x14ac:dyDescent="0.15">
      <c r="G82" s="19"/>
    </row>
    <row r="83" spans="7:7" x14ac:dyDescent="0.15">
      <c r="G83" s="19"/>
    </row>
    <row r="84" spans="7:7" x14ac:dyDescent="0.15">
      <c r="G84" s="19"/>
    </row>
    <row r="85" spans="7:7" x14ac:dyDescent="0.15">
      <c r="G85" s="19"/>
    </row>
    <row r="86" spans="7:7" x14ac:dyDescent="0.15">
      <c r="G86" s="19"/>
    </row>
    <row r="87" spans="7:7" x14ac:dyDescent="0.15">
      <c r="G87" s="19"/>
    </row>
    <row r="88" spans="7:7" x14ac:dyDescent="0.15">
      <c r="G88" s="19"/>
    </row>
    <row r="89" spans="7:7" x14ac:dyDescent="0.15">
      <c r="G89" s="19"/>
    </row>
    <row r="90" spans="7:7" x14ac:dyDescent="0.15">
      <c r="G90" s="19"/>
    </row>
    <row r="91" spans="7:7" x14ac:dyDescent="0.15">
      <c r="G91" s="19"/>
    </row>
    <row r="92" spans="7:7" x14ac:dyDescent="0.15">
      <c r="G92" s="19"/>
    </row>
    <row r="93" spans="7:7" x14ac:dyDescent="0.15">
      <c r="G93" s="19"/>
    </row>
    <row r="94" spans="7:7" x14ac:dyDescent="0.15">
      <c r="G94" s="19"/>
    </row>
    <row r="95" spans="7:7" x14ac:dyDescent="0.15">
      <c r="G95" s="19"/>
    </row>
    <row r="96" spans="7:7" x14ac:dyDescent="0.15">
      <c r="G96" s="19"/>
    </row>
    <row r="97" spans="7:7" x14ac:dyDescent="0.15">
      <c r="G97" s="19"/>
    </row>
    <row r="98" spans="7:7" x14ac:dyDescent="0.15">
      <c r="G98" s="19"/>
    </row>
    <row r="99" spans="7:7" x14ac:dyDescent="0.15">
      <c r="G99" s="19"/>
    </row>
    <row r="100" spans="7:7" x14ac:dyDescent="0.15">
      <c r="G100" s="19"/>
    </row>
    <row r="101" spans="7:7" x14ac:dyDescent="0.15">
      <c r="G101" s="19"/>
    </row>
    <row r="102" spans="7:7" x14ac:dyDescent="0.15">
      <c r="G102" s="19"/>
    </row>
    <row r="103" spans="7:7" x14ac:dyDescent="0.15">
      <c r="G103" s="19"/>
    </row>
    <row r="104" spans="7:7" x14ac:dyDescent="0.15">
      <c r="G104" s="19"/>
    </row>
    <row r="105" spans="7:7" x14ac:dyDescent="0.15">
      <c r="G105" s="19"/>
    </row>
    <row r="106" spans="7:7" x14ac:dyDescent="0.15">
      <c r="G106" s="19"/>
    </row>
    <row r="107" spans="7:7" x14ac:dyDescent="0.15">
      <c r="G107" s="19"/>
    </row>
    <row r="108" spans="7:7" x14ac:dyDescent="0.15">
      <c r="G108" s="19"/>
    </row>
    <row r="109" spans="7:7" x14ac:dyDescent="0.15">
      <c r="G109" s="19"/>
    </row>
    <row r="110" spans="7:7" x14ac:dyDescent="0.15">
      <c r="G110" s="19"/>
    </row>
    <row r="111" spans="7:7" x14ac:dyDescent="0.15">
      <c r="G111" s="19"/>
    </row>
    <row r="112" spans="7:7" x14ac:dyDescent="0.15">
      <c r="G112" s="19"/>
    </row>
    <row r="113" spans="7:7" x14ac:dyDescent="0.15">
      <c r="G113" s="19"/>
    </row>
    <row r="114" spans="7:7" x14ac:dyDescent="0.15">
      <c r="G114" s="19"/>
    </row>
    <row r="115" spans="7:7" x14ac:dyDescent="0.15">
      <c r="G115" s="19"/>
    </row>
    <row r="116" spans="7:7" x14ac:dyDescent="0.15">
      <c r="G116" s="19"/>
    </row>
    <row r="117" spans="7:7" x14ac:dyDescent="0.15">
      <c r="G117" s="19"/>
    </row>
    <row r="118" spans="7:7" x14ac:dyDescent="0.15">
      <c r="G118" s="19"/>
    </row>
    <row r="119" spans="7:7" x14ac:dyDescent="0.15">
      <c r="G119" s="19"/>
    </row>
    <row r="120" spans="7:7" x14ac:dyDescent="0.15">
      <c r="G120" s="19"/>
    </row>
    <row r="121" spans="7:7" x14ac:dyDescent="0.15">
      <c r="G121" s="19"/>
    </row>
    <row r="122" spans="7:7" x14ac:dyDescent="0.15">
      <c r="G122" s="19"/>
    </row>
    <row r="123" spans="7:7" x14ac:dyDescent="0.15">
      <c r="G123" s="19"/>
    </row>
    <row r="124" spans="7:7" x14ac:dyDescent="0.15">
      <c r="G124" s="19"/>
    </row>
    <row r="125" spans="7:7" x14ac:dyDescent="0.15">
      <c r="G125" s="19"/>
    </row>
    <row r="126" spans="7:7" x14ac:dyDescent="0.15">
      <c r="G126" s="19"/>
    </row>
    <row r="127" spans="7:7" x14ac:dyDescent="0.15">
      <c r="G127" s="19"/>
    </row>
    <row r="128" spans="7:7" x14ac:dyDescent="0.15">
      <c r="G128" s="19"/>
    </row>
    <row r="129" spans="7:7" x14ac:dyDescent="0.15">
      <c r="G129" s="19"/>
    </row>
    <row r="130" spans="7:7" x14ac:dyDescent="0.15">
      <c r="G130" s="19"/>
    </row>
    <row r="131" spans="7:7" x14ac:dyDescent="0.15">
      <c r="G131" s="19"/>
    </row>
    <row r="132" spans="7:7" x14ac:dyDescent="0.15">
      <c r="G132" s="19"/>
    </row>
    <row r="133" spans="7:7" x14ac:dyDescent="0.15">
      <c r="G133" s="19"/>
    </row>
    <row r="134" spans="7:7" x14ac:dyDescent="0.15">
      <c r="G134" s="19"/>
    </row>
    <row r="135" spans="7:7" x14ac:dyDescent="0.15">
      <c r="G135" s="19"/>
    </row>
    <row r="136" spans="7:7" x14ac:dyDescent="0.15">
      <c r="G136" s="19"/>
    </row>
    <row r="137" spans="7:7" x14ac:dyDescent="0.15">
      <c r="G137" s="19"/>
    </row>
    <row r="138" spans="7:7" x14ac:dyDescent="0.15">
      <c r="G138" s="19"/>
    </row>
    <row r="139" spans="7:7" x14ac:dyDescent="0.15">
      <c r="G139" s="19"/>
    </row>
    <row r="140" spans="7:7" x14ac:dyDescent="0.15">
      <c r="G140" s="19"/>
    </row>
    <row r="141" spans="7:7" x14ac:dyDescent="0.15">
      <c r="G141" s="19"/>
    </row>
    <row r="142" spans="7:7" x14ac:dyDescent="0.15">
      <c r="G142" s="19"/>
    </row>
    <row r="143" spans="7:7" x14ac:dyDescent="0.15">
      <c r="G143" s="19"/>
    </row>
    <row r="144" spans="7:7" x14ac:dyDescent="0.15">
      <c r="G144" s="19"/>
    </row>
    <row r="145" spans="7:7" x14ac:dyDescent="0.15">
      <c r="G145" s="19"/>
    </row>
    <row r="146" spans="7:7" x14ac:dyDescent="0.15">
      <c r="G146" s="19"/>
    </row>
    <row r="147" spans="7:7" x14ac:dyDescent="0.15">
      <c r="G147" s="19"/>
    </row>
    <row r="148" spans="7:7" x14ac:dyDescent="0.15">
      <c r="G148" s="19"/>
    </row>
    <row r="149" spans="7:7" x14ac:dyDescent="0.15">
      <c r="G149" s="19"/>
    </row>
    <row r="150" spans="7:7" x14ac:dyDescent="0.15">
      <c r="G150" s="19"/>
    </row>
    <row r="151" spans="7:7" x14ac:dyDescent="0.15">
      <c r="G151" s="19"/>
    </row>
    <row r="152" spans="7:7" x14ac:dyDescent="0.15">
      <c r="G152" s="19"/>
    </row>
    <row r="153" spans="7:7" x14ac:dyDescent="0.15">
      <c r="G153" s="19"/>
    </row>
    <row r="154" spans="7:7" x14ac:dyDescent="0.15">
      <c r="G154" s="19"/>
    </row>
    <row r="155" spans="7:7" x14ac:dyDescent="0.15">
      <c r="G155" s="19"/>
    </row>
    <row r="156" spans="7:7" x14ac:dyDescent="0.15">
      <c r="G156" s="19"/>
    </row>
    <row r="157" spans="7:7" x14ac:dyDescent="0.15">
      <c r="G157" s="19"/>
    </row>
    <row r="158" spans="7:7" x14ac:dyDescent="0.15">
      <c r="G158" s="19"/>
    </row>
    <row r="159" spans="7:7" x14ac:dyDescent="0.15">
      <c r="G159" s="19"/>
    </row>
    <row r="160" spans="7:7" x14ac:dyDescent="0.15">
      <c r="G160" s="19"/>
    </row>
    <row r="161" spans="7:7" x14ac:dyDescent="0.15">
      <c r="G161" s="19"/>
    </row>
    <row r="162" spans="7:7" x14ac:dyDescent="0.15">
      <c r="G162" s="19"/>
    </row>
    <row r="163" spans="7:7" x14ac:dyDescent="0.15">
      <c r="G163" s="19"/>
    </row>
    <row r="164" spans="7:7" x14ac:dyDescent="0.15">
      <c r="G164" s="19"/>
    </row>
    <row r="165" spans="7:7" x14ac:dyDescent="0.15">
      <c r="G165" s="19"/>
    </row>
    <row r="166" spans="7:7" x14ac:dyDescent="0.15">
      <c r="G166" s="19"/>
    </row>
    <row r="167" spans="7:7" x14ac:dyDescent="0.15">
      <c r="G167" s="19"/>
    </row>
    <row r="168" spans="7:7" x14ac:dyDescent="0.15">
      <c r="G168" s="19"/>
    </row>
    <row r="169" spans="7:7" x14ac:dyDescent="0.15">
      <c r="G169" s="19"/>
    </row>
    <row r="170" spans="7:7" x14ac:dyDescent="0.15">
      <c r="G170" s="19"/>
    </row>
    <row r="171" spans="7:7" x14ac:dyDescent="0.15">
      <c r="G171" s="19"/>
    </row>
    <row r="172" spans="7:7" x14ac:dyDescent="0.15">
      <c r="G172" s="19"/>
    </row>
    <row r="173" spans="7:7" x14ac:dyDescent="0.15">
      <c r="G173" s="19"/>
    </row>
    <row r="174" spans="7:7" x14ac:dyDescent="0.15">
      <c r="G174" s="19"/>
    </row>
    <row r="175" spans="7:7" x14ac:dyDescent="0.15">
      <c r="G175" s="19"/>
    </row>
    <row r="176" spans="7:7" x14ac:dyDescent="0.15">
      <c r="G176" s="19"/>
    </row>
    <row r="177" spans="7:7" x14ac:dyDescent="0.15">
      <c r="G177" s="19"/>
    </row>
    <row r="178" spans="7:7" x14ac:dyDescent="0.15">
      <c r="G178" s="19"/>
    </row>
    <row r="179" spans="7:7" x14ac:dyDescent="0.15">
      <c r="G179" s="19"/>
    </row>
    <row r="180" spans="7:7" x14ac:dyDescent="0.15">
      <c r="G180" s="19"/>
    </row>
    <row r="181" spans="7:7" x14ac:dyDescent="0.15">
      <c r="G181" s="19"/>
    </row>
    <row r="182" spans="7:7" x14ac:dyDescent="0.15">
      <c r="G182" s="19"/>
    </row>
    <row r="183" spans="7:7" x14ac:dyDescent="0.15">
      <c r="G183" s="19"/>
    </row>
    <row r="184" spans="7:7" x14ac:dyDescent="0.15">
      <c r="G184" s="19"/>
    </row>
    <row r="185" spans="7:7" x14ac:dyDescent="0.15">
      <c r="G185" s="19"/>
    </row>
    <row r="186" spans="7:7" x14ac:dyDescent="0.15">
      <c r="G186" s="19"/>
    </row>
    <row r="187" spans="7:7" x14ac:dyDescent="0.15">
      <c r="G187" s="19"/>
    </row>
    <row r="188" spans="7:7" x14ac:dyDescent="0.15">
      <c r="G188" s="19"/>
    </row>
    <row r="189" spans="7:7" x14ac:dyDescent="0.15">
      <c r="G189" s="19"/>
    </row>
    <row r="190" spans="7:7" x14ac:dyDescent="0.15">
      <c r="G190" s="19"/>
    </row>
    <row r="191" spans="7:7" x14ac:dyDescent="0.15">
      <c r="G191" s="19"/>
    </row>
    <row r="192" spans="7:7" x14ac:dyDescent="0.15">
      <c r="G192" s="19"/>
    </row>
    <row r="193" spans="7:7" x14ac:dyDescent="0.15">
      <c r="G193" s="19"/>
    </row>
    <row r="194" spans="7:7" x14ac:dyDescent="0.15">
      <c r="G194" s="19"/>
    </row>
    <row r="195" spans="7:7" x14ac:dyDescent="0.15">
      <c r="G195" s="19"/>
    </row>
    <row r="196" spans="7:7" x14ac:dyDescent="0.15">
      <c r="G196" s="19"/>
    </row>
    <row r="197" spans="7:7" x14ac:dyDescent="0.15">
      <c r="G197" s="19"/>
    </row>
    <row r="198" spans="7:7" x14ac:dyDescent="0.15">
      <c r="G198" s="19"/>
    </row>
    <row r="199" spans="7:7" x14ac:dyDescent="0.15">
      <c r="G199" s="19"/>
    </row>
    <row r="200" spans="7:7" x14ac:dyDescent="0.15">
      <c r="G200" s="19"/>
    </row>
    <row r="201" spans="7:7" x14ac:dyDescent="0.15">
      <c r="G201" s="19"/>
    </row>
    <row r="202" spans="7:7" x14ac:dyDescent="0.15">
      <c r="G202" s="19"/>
    </row>
    <row r="203" spans="7:7" x14ac:dyDescent="0.15">
      <c r="G203" s="19"/>
    </row>
    <row r="204" spans="7:7" x14ac:dyDescent="0.15">
      <c r="G204" s="19"/>
    </row>
    <row r="205" spans="7:7" x14ac:dyDescent="0.15">
      <c r="G205" s="19"/>
    </row>
    <row r="206" spans="7:7" x14ac:dyDescent="0.15">
      <c r="G206" s="19"/>
    </row>
    <row r="207" spans="7:7" x14ac:dyDescent="0.15">
      <c r="G207" s="19"/>
    </row>
    <row r="208" spans="7:7" x14ac:dyDescent="0.15">
      <c r="G208" s="19"/>
    </row>
    <row r="209" spans="7:7" x14ac:dyDescent="0.15">
      <c r="G209" s="19"/>
    </row>
    <row r="210" spans="7:7" x14ac:dyDescent="0.15">
      <c r="G210" s="19"/>
    </row>
    <row r="211" spans="7:7" x14ac:dyDescent="0.15">
      <c r="G211" s="19"/>
    </row>
    <row r="212" spans="7:7" x14ac:dyDescent="0.15">
      <c r="G212" s="19"/>
    </row>
    <row r="213" spans="7:7" x14ac:dyDescent="0.15">
      <c r="G213" s="19"/>
    </row>
    <row r="214" spans="7:7" x14ac:dyDescent="0.15">
      <c r="G214" s="19"/>
    </row>
    <row r="215" spans="7:7" x14ac:dyDescent="0.15">
      <c r="G215" s="19"/>
    </row>
    <row r="216" spans="7:7" x14ac:dyDescent="0.15">
      <c r="G216" s="19"/>
    </row>
    <row r="217" spans="7:7" x14ac:dyDescent="0.15">
      <c r="G217" s="19"/>
    </row>
    <row r="218" spans="7:7" x14ac:dyDescent="0.15">
      <c r="G218" s="19"/>
    </row>
    <row r="219" spans="7:7" x14ac:dyDescent="0.15">
      <c r="G219" s="19"/>
    </row>
    <row r="220" spans="7:7" x14ac:dyDescent="0.15">
      <c r="G220" s="19"/>
    </row>
    <row r="221" spans="7:7" x14ac:dyDescent="0.15">
      <c r="G221" s="19"/>
    </row>
    <row r="222" spans="7:7" x14ac:dyDescent="0.15">
      <c r="G222" s="19"/>
    </row>
    <row r="223" spans="7:7" x14ac:dyDescent="0.15">
      <c r="G223" s="19"/>
    </row>
    <row r="224" spans="7:7" x14ac:dyDescent="0.15">
      <c r="G224" s="19"/>
    </row>
    <row r="225" spans="7:7" x14ac:dyDescent="0.15">
      <c r="G225" s="19"/>
    </row>
    <row r="226" spans="7:7" x14ac:dyDescent="0.15">
      <c r="G226" s="19"/>
    </row>
    <row r="227" spans="7:7" x14ac:dyDescent="0.15">
      <c r="G227" s="19"/>
    </row>
    <row r="228" spans="7:7" x14ac:dyDescent="0.15">
      <c r="G228" s="19"/>
    </row>
  </sheetData>
  <sheetProtection algorithmName="SHA-512" hashValue="n1xNffzwJ0CsI1bdZj6uiRpvq+PCPMnli0fOYcRIlSuUlHMxdPj3wsROgUFUwLMD5ZRj8UPMJ7mhELVB9QnKNw==" saltValue="ZUJgHrZwoVSylWh8NgW24Q==" spinCount="100000" sheet="1" selectLockedCells="1"/>
  <mergeCells count="17">
    <mergeCell ref="X1:AJ1"/>
    <mergeCell ref="T2:V2"/>
    <mergeCell ref="X2:Z2"/>
    <mergeCell ref="AE2:AG2"/>
    <mergeCell ref="J4:N4"/>
    <mergeCell ref="G3:N3"/>
    <mergeCell ref="O3:AL3"/>
    <mergeCell ref="AC4:AL4"/>
    <mergeCell ref="G4:G5"/>
    <mergeCell ref="H4:H5"/>
    <mergeCell ref="I4:I5"/>
    <mergeCell ref="O4:AB4"/>
    <mergeCell ref="A56:E5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55" xr:uid="{00000000-0002-0000-0100-000000000000}">
      <formula1>"○"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8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61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NHeZNYUNHAAoaM3qPGctS3QRPvkt5hfSSoPeKdkK0ZMp4++vkSYxUGd1SeFW+WDroGWnjkqAaTsAdDKAjeJT2w==" saltValue="AQNi9Tp8R/APp1GDLu72aQ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62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XHVAZLC/W4XepHzY6mzZJ8M68qS2TR6gD2ej8Als8tca1l5NETnzo7EoHDmeP5WmWOxnvqiaZyUwevF8F0Ti9Q==" saltValue="ZVaJYSMrfGIFsmt/v4cX7w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63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JUlYRvvGTVNI3C6PmFFN9MbOsSx89ISoz80iB2VSvnOLJaOw7HOfjgfklVR2kga2U2JmVJkQSthTT5Xc0Wt+xQ==" saltValue="eQk6lCUL2/yM6gRZHf0Img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64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RJ9L/cMwhEpN2VJadJAznmk0+MCkXqfCYex53pET/bwTtlQpAAj0fQ3+OETg3mGGlQ0yn36Cny0pk1FGt+bXPA==" saltValue="JAeCh6U7rpHj3bzrOopfAg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65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gyNGA4NAnWbq31ZkU5StCygFbfbFTbg4MqaiBX/u7JUTa6z34rf1UXqJsxtZsu0liSC/sKeAiaPElG18RgcnKQ==" saltValue="r1kKhNHX6UFDArx2vL9VXw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66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yzbnunZNm/D5RQRCSgdPkwa/jLxhWWB4g1PnjL7D9ET1+GRt0KaaYCGOp8O0tgFb6lMfit0yf8G7IQajuTPCOw==" saltValue="lEei9GKecrC+dJ3BVFwmuw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67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fLvbIG4amwqQhZYwOT6TVtf3y1+jlh2ewR/2ZCPxBot8PiYyijWx9lBaBuZ6QKTKFz7zpfSHSAPujPK5sTggPg==" saltValue="1dOXl7YmEybCSpWhepwIzw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68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JK2W1o1KHsCzy80S6n79R7zPCwsUASuy6vnx39pUTQ9GeDhLsQahSCPKJ2Wf+PUiscx529cUJ26vSbT4pyMgPA==" saltValue="0EqVLnBa/EUjitMl6YH7lw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69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PCjlJbDSB8lyBfqN+SB+L4CphzqmBdsg1hOHPNzUo/qTAe58p5KoJWwtkMX1aJ+WBdipe6FwS2sTwWXCxCnH3g==" saltValue="gr2BsAjmnI8Vpwofngl6Jg==" spinCount="100000"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179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0Ld3+bEuioDlo0jtb8nKNnyAyXydx5xOT8CUKORwNIEb90pNybKZLCaaiUOnY9DydFi2O/EQRpMHkZ6rOr5pzg==" saltValue="hEW2xoC6nYTL/6mW5fs2xw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45"/>
  <sheetViews>
    <sheetView workbookViewId="0">
      <selection activeCell="E4" sqref="E4:H4"/>
    </sheetView>
  </sheetViews>
  <sheetFormatPr defaultColWidth="5.875" defaultRowHeight="14.25" x14ac:dyDescent="0.15"/>
  <cols>
    <col min="1" max="6" width="5.5" style="63" customWidth="1"/>
    <col min="7" max="8" width="6.125" style="63" customWidth="1"/>
    <col min="9" max="9" width="3.125" style="63" customWidth="1"/>
    <col min="10" max="11" width="5.5" style="63" customWidth="1"/>
    <col min="12" max="12" width="3.125" style="63" customWidth="1"/>
    <col min="13" max="16" width="5.5" style="63" customWidth="1"/>
    <col min="17" max="17" width="5.5" style="63" hidden="1" customWidth="1"/>
    <col min="18" max="19" width="5.5" style="63" customWidth="1"/>
    <col min="20" max="16384" width="5.875" style="63"/>
  </cols>
  <sheetData>
    <row r="1" spans="1:17" x14ac:dyDescent="0.15">
      <c r="A1" s="62"/>
      <c r="B1" s="241" t="s">
        <v>202</v>
      </c>
      <c r="C1" s="241"/>
      <c r="D1" s="241"/>
      <c r="E1" s="241"/>
      <c r="F1" s="241"/>
      <c r="G1" s="241"/>
      <c r="H1" s="241"/>
      <c r="I1" s="241"/>
      <c r="J1" s="241"/>
      <c r="K1" s="241"/>
      <c r="M1" s="242">
        <f>選手名簿!$B$3</f>
        <v>0</v>
      </c>
      <c r="N1" s="243"/>
      <c r="O1" s="243"/>
      <c r="P1" s="244"/>
    </row>
    <row r="2" spans="1:17" x14ac:dyDescent="0.15">
      <c r="B2" s="241"/>
      <c r="C2" s="241"/>
      <c r="D2" s="241"/>
      <c r="E2" s="241"/>
      <c r="F2" s="241"/>
      <c r="G2" s="241"/>
      <c r="H2" s="241"/>
      <c r="I2" s="241"/>
      <c r="J2" s="241"/>
      <c r="K2" s="241"/>
      <c r="M2" s="245"/>
      <c r="N2" s="246"/>
      <c r="O2" s="246"/>
      <c r="P2" s="247"/>
    </row>
    <row r="3" spans="1:17" ht="9.75" customHeight="1" x14ac:dyDescent="0.15">
      <c r="B3" s="81"/>
      <c r="C3" s="81"/>
      <c r="D3" s="81"/>
      <c r="E3" s="81"/>
      <c r="F3" s="81"/>
      <c r="G3" s="81"/>
      <c r="H3" s="81"/>
      <c r="I3" s="81"/>
      <c r="J3" s="81"/>
      <c r="K3" s="81"/>
      <c r="M3" s="82"/>
      <c r="N3" s="82"/>
      <c r="O3" s="82"/>
      <c r="P3" s="82"/>
    </row>
    <row r="4" spans="1:17" ht="24" customHeight="1" x14ac:dyDescent="0.15">
      <c r="C4" s="81"/>
      <c r="D4" s="145" t="s">
        <v>181</v>
      </c>
      <c r="E4" s="254"/>
      <c r="F4" s="254"/>
      <c r="G4" s="254"/>
      <c r="H4" s="254"/>
      <c r="I4" s="81"/>
      <c r="K4" s="145" t="s">
        <v>182</v>
      </c>
      <c r="L4" s="231"/>
      <c r="M4" s="231"/>
      <c r="N4" s="231"/>
      <c r="O4" s="231"/>
      <c r="P4" s="231"/>
    </row>
    <row r="5" spans="1:17" ht="17.25" x14ac:dyDescent="0.15">
      <c r="B5" s="83"/>
      <c r="C5" s="81"/>
      <c r="D5" s="81"/>
      <c r="E5" s="81"/>
      <c r="F5" s="81"/>
      <c r="G5" s="81"/>
      <c r="H5" s="81"/>
      <c r="I5" s="81"/>
      <c r="J5" s="84"/>
      <c r="K5" s="251" t="s">
        <v>183</v>
      </c>
      <c r="L5" s="251"/>
      <c r="M5" s="251"/>
      <c r="N5" s="251"/>
      <c r="O5" s="251"/>
      <c r="P5" s="251"/>
    </row>
    <row r="6" spans="1:17" ht="8.25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7" ht="30" customHeight="1" x14ac:dyDescent="0.15">
      <c r="B7" s="63" t="s">
        <v>104</v>
      </c>
      <c r="D7" s="248">
        <f>SUM(M44)</f>
        <v>0</v>
      </c>
      <c r="E7" s="249"/>
      <c r="F7" s="250"/>
      <c r="G7" s="63" t="s">
        <v>207</v>
      </c>
    </row>
    <row r="9" spans="1:17" ht="6" hidden="1" customHeight="1" x14ac:dyDescent="0.15">
      <c r="B9" s="121"/>
      <c r="C9" s="232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4"/>
    </row>
    <row r="10" spans="1:17" ht="21" customHeight="1" x14ac:dyDescent="0.15">
      <c r="B10" s="255" t="s">
        <v>208</v>
      </c>
      <c r="C10" s="235" t="s">
        <v>209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7"/>
    </row>
    <row r="11" spans="1:17" ht="21" customHeight="1" x14ac:dyDescent="0.15">
      <c r="B11" s="256"/>
      <c r="C11" s="238" t="s">
        <v>210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40"/>
    </row>
    <row r="12" spans="1:17" ht="16.5" customHeight="1" x14ac:dyDescent="0.15">
      <c r="C12" s="65"/>
      <c r="D12" s="64"/>
      <c r="E12" s="64"/>
      <c r="F12" s="64"/>
      <c r="G12" s="64"/>
      <c r="H12" s="64"/>
      <c r="I12" s="64"/>
      <c r="J12" s="64"/>
      <c r="K12" s="64"/>
      <c r="L12" s="64"/>
    </row>
    <row r="13" spans="1:17" ht="15.75" customHeight="1" x14ac:dyDescent="0.15">
      <c r="A13" s="222" t="s">
        <v>105</v>
      </c>
      <c r="B13" s="222" t="s">
        <v>106</v>
      </c>
      <c r="C13" s="223"/>
      <c r="D13" s="223"/>
      <c r="E13" s="222" t="s">
        <v>107</v>
      </c>
      <c r="F13" s="223"/>
      <c r="G13" s="222" t="s">
        <v>108</v>
      </c>
      <c r="H13" s="222"/>
      <c r="I13" s="222"/>
      <c r="J13" s="222"/>
      <c r="K13" s="222"/>
      <c r="L13" s="222"/>
      <c r="M13" s="222"/>
      <c r="N13" s="222"/>
      <c r="O13" s="222"/>
      <c r="P13" s="222"/>
    </row>
    <row r="14" spans="1:17" ht="15.75" customHeight="1" x14ac:dyDescent="0.15">
      <c r="A14" s="222"/>
      <c r="B14" s="223"/>
      <c r="C14" s="223"/>
      <c r="D14" s="223"/>
      <c r="E14" s="223"/>
      <c r="F14" s="223"/>
      <c r="G14" s="222" t="s">
        <v>109</v>
      </c>
      <c r="H14" s="222"/>
      <c r="I14" s="230"/>
      <c r="J14" s="222" t="s">
        <v>110</v>
      </c>
      <c r="K14" s="222"/>
      <c r="L14" s="222"/>
      <c r="M14" s="222" t="s">
        <v>111</v>
      </c>
      <c r="N14" s="222"/>
      <c r="O14" s="222"/>
      <c r="P14" s="222"/>
    </row>
    <row r="15" spans="1:17" ht="18" customHeight="1" x14ac:dyDescent="0.15">
      <c r="A15" s="66">
        <v>1</v>
      </c>
      <c r="B15" s="222" t="s">
        <v>112</v>
      </c>
      <c r="C15" s="223"/>
      <c r="D15" s="223"/>
      <c r="E15" s="224" t="s">
        <v>113</v>
      </c>
      <c r="F15" s="224"/>
      <c r="G15" s="225">
        <v>10000</v>
      </c>
      <c r="H15" s="226"/>
      <c r="I15" s="67" t="s">
        <v>114</v>
      </c>
      <c r="J15" s="67">
        <f>ROUNDUP(参加種目一覧表!J$56/7,0)</f>
        <v>0</v>
      </c>
      <c r="K15" s="68" t="s">
        <v>115</v>
      </c>
      <c r="L15" s="69" t="s">
        <v>116</v>
      </c>
      <c r="M15" s="220">
        <f>G15*J15</f>
        <v>0</v>
      </c>
      <c r="N15" s="220"/>
      <c r="O15" s="221"/>
      <c r="P15" s="70" t="s">
        <v>117</v>
      </c>
      <c r="Q15" s="63" t="s">
        <v>118</v>
      </c>
    </row>
    <row r="16" spans="1:17" ht="18" customHeight="1" x14ac:dyDescent="0.15">
      <c r="A16" s="66">
        <v>2</v>
      </c>
      <c r="B16" s="222" t="s">
        <v>119</v>
      </c>
      <c r="C16" s="223"/>
      <c r="D16" s="223"/>
      <c r="E16" s="224" t="s">
        <v>113</v>
      </c>
      <c r="F16" s="224"/>
      <c r="G16" s="225">
        <v>10000</v>
      </c>
      <c r="H16" s="226"/>
      <c r="I16" s="67" t="s">
        <v>114</v>
      </c>
      <c r="J16" s="67">
        <f>ROUNDUP(参加種目一覧表!K$56/7,0)</f>
        <v>0</v>
      </c>
      <c r="K16" s="68" t="s">
        <v>115</v>
      </c>
      <c r="L16" s="69" t="s">
        <v>116</v>
      </c>
      <c r="M16" s="220">
        <f t="shared" ref="M16:M41" si="0">G16*J16</f>
        <v>0</v>
      </c>
      <c r="N16" s="220"/>
      <c r="O16" s="221"/>
      <c r="P16" s="70" t="s">
        <v>117</v>
      </c>
      <c r="Q16" s="63" t="s">
        <v>120</v>
      </c>
    </row>
    <row r="17" spans="1:17" ht="18" customHeight="1" x14ac:dyDescent="0.15">
      <c r="A17" s="66">
        <v>3</v>
      </c>
      <c r="B17" s="222" t="s">
        <v>121</v>
      </c>
      <c r="C17" s="223"/>
      <c r="D17" s="223"/>
      <c r="E17" s="224" t="s">
        <v>122</v>
      </c>
      <c r="F17" s="224"/>
      <c r="G17" s="225">
        <v>10000</v>
      </c>
      <c r="H17" s="226"/>
      <c r="I17" s="67" t="s">
        <v>123</v>
      </c>
      <c r="J17" s="67">
        <f>ROUNDUP(参加種目一覧表!L$56/9,0)</f>
        <v>0</v>
      </c>
      <c r="K17" s="68" t="s">
        <v>124</v>
      </c>
      <c r="L17" s="69" t="s">
        <v>125</v>
      </c>
      <c r="M17" s="220">
        <f t="shared" si="0"/>
        <v>0</v>
      </c>
      <c r="N17" s="220"/>
      <c r="O17" s="221"/>
      <c r="P17" s="70" t="s">
        <v>117</v>
      </c>
      <c r="Q17" s="63" t="s">
        <v>126</v>
      </c>
    </row>
    <row r="18" spans="1:17" ht="18" customHeight="1" x14ac:dyDescent="0.15">
      <c r="A18" s="66">
        <v>4</v>
      </c>
      <c r="B18" s="222" t="s">
        <v>187</v>
      </c>
      <c r="C18" s="223"/>
      <c r="D18" s="223"/>
      <c r="E18" s="224" t="s">
        <v>113</v>
      </c>
      <c r="F18" s="224"/>
      <c r="G18" s="225">
        <v>10000</v>
      </c>
      <c r="H18" s="226"/>
      <c r="I18" s="67" t="s">
        <v>114</v>
      </c>
      <c r="J18" s="67">
        <f>ROUNDUP(参加種目一覧表!M$56/9,0)</f>
        <v>0</v>
      </c>
      <c r="K18" s="68" t="s">
        <v>113</v>
      </c>
      <c r="L18" s="69" t="s">
        <v>116</v>
      </c>
      <c r="M18" s="220">
        <f>G18*J18</f>
        <v>0</v>
      </c>
      <c r="N18" s="220"/>
      <c r="O18" s="221"/>
      <c r="P18" s="70" t="s">
        <v>117</v>
      </c>
    </row>
    <row r="19" spans="1:17" ht="18" customHeight="1" x14ac:dyDescent="0.15">
      <c r="A19" s="66">
        <v>5</v>
      </c>
      <c r="B19" s="252" t="s">
        <v>199</v>
      </c>
      <c r="C19" s="253"/>
      <c r="D19" s="253"/>
      <c r="E19" s="224" t="s">
        <v>113</v>
      </c>
      <c r="F19" s="224"/>
      <c r="G19" s="225">
        <v>10000</v>
      </c>
      <c r="H19" s="226"/>
      <c r="I19" s="67" t="s">
        <v>114</v>
      </c>
      <c r="J19" s="67">
        <f>ROUNDUP(参加種目一覧表!N$56/9,0)</f>
        <v>0</v>
      </c>
      <c r="K19" s="68" t="s">
        <v>113</v>
      </c>
      <c r="L19" s="69" t="s">
        <v>116</v>
      </c>
      <c r="M19" s="220">
        <f t="shared" ref="M19" si="1">G19*J19</f>
        <v>0</v>
      </c>
      <c r="N19" s="220"/>
      <c r="O19" s="221"/>
      <c r="P19" s="70" t="s">
        <v>117</v>
      </c>
      <c r="Q19" s="63" t="s">
        <v>126</v>
      </c>
    </row>
    <row r="20" spans="1:17" ht="18" customHeight="1" x14ac:dyDescent="0.15">
      <c r="A20" s="66">
        <v>6</v>
      </c>
      <c r="B20" s="222" t="s">
        <v>127</v>
      </c>
      <c r="C20" s="223"/>
      <c r="D20" s="223"/>
      <c r="E20" s="224" t="s">
        <v>128</v>
      </c>
      <c r="F20" s="223"/>
      <c r="G20" s="225">
        <v>2000</v>
      </c>
      <c r="H20" s="226"/>
      <c r="I20" s="67" t="s">
        <v>129</v>
      </c>
      <c r="J20" s="67">
        <f>参加種目一覧表!O$56</f>
        <v>0</v>
      </c>
      <c r="K20" s="68" t="s">
        <v>130</v>
      </c>
      <c r="L20" s="69" t="s">
        <v>116</v>
      </c>
      <c r="M20" s="220">
        <f t="shared" si="0"/>
        <v>0</v>
      </c>
      <c r="N20" s="220"/>
      <c r="O20" s="221"/>
      <c r="P20" s="70" t="s">
        <v>117</v>
      </c>
      <c r="Q20" s="63" t="s">
        <v>131</v>
      </c>
    </row>
    <row r="21" spans="1:17" ht="18" customHeight="1" x14ac:dyDescent="0.15">
      <c r="A21" s="66">
        <v>7</v>
      </c>
      <c r="B21" s="222" t="s">
        <v>132</v>
      </c>
      <c r="C21" s="223"/>
      <c r="D21" s="223"/>
      <c r="E21" s="224" t="s">
        <v>133</v>
      </c>
      <c r="F21" s="223"/>
      <c r="G21" s="225">
        <v>4000</v>
      </c>
      <c r="H21" s="226"/>
      <c r="I21" s="67" t="s">
        <v>129</v>
      </c>
      <c r="J21" s="67">
        <f>参加種目一覧表!P$56/2</f>
        <v>0</v>
      </c>
      <c r="K21" s="68" t="s">
        <v>133</v>
      </c>
      <c r="L21" s="69" t="s">
        <v>116</v>
      </c>
      <c r="M21" s="220">
        <f t="shared" si="0"/>
        <v>0</v>
      </c>
      <c r="N21" s="220"/>
      <c r="O21" s="221"/>
      <c r="P21" s="70" t="s">
        <v>117</v>
      </c>
      <c r="Q21" s="63" t="s">
        <v>134</v>
      </c>
    </row>
    <row r="22" spans="1:17" ht="18" customHeight="1" x14ac:dyDescent="0.15">
      <c r="A22" s="66">
        <v>8</v>
      </c>
      <c r="B22" s="222" t="s">
        <v>135</v>
      </c>
      <c r="C22" s="223"/>
      <c r="D22" s="223"/>
      <c r="E22" s="224" t="s">
        <v>128</v>
      </c>
      <c r="F22" s="223"/>
      <c r="G22" s="225">
        <v>2000</v>
      </c>
      <c r="H22" s="226"/>
      <c r="I22" s="67" t="s">
        <v>129</v>
      </c>
      <c r="J22" s="67">
        <f>参加種目一覧表!AC$56</f>
        <v>0</v>
      </c>
      <c r="K22" s="68" t="s">
        <v>130</v>
      </c>
      <c r="L22" s="69" t="s">
        <v>116</v>
      </c>
      <c r="M22" s="220">
        <f t="shared" si="0"/>
        <v>0</v>
      </c>
      <c r="N22" s="220"/>
      <c r="O22" s="221"/>
      <c r="P22" s="70" t="s">
        <v>117</v>
      </c>
      <c r="Q22" s="63" t="s">
        <v>136</v>
      </c>
    </row>
    <row r="23" spans="1:17" ht="18" customHeight="1" x14ac:dyDescent="0.15">
      <c r="A23" s="66">
        <v>9</v>
      </c>
      <c r="B23" s="222" t="s">
        <v>137</v>
      </c>
      <c r="C23" s="223"/>
      <c r="D23" s="223"/>
      <c r="E23" s="224" t="s">
        <v>133</v>
      </c>
      <c r="F23" s="223"/>
      <c r="G23" s="225">
        <v>4000</v>
      </c>
      <c r="H23" s="226"/>
      <c r="I23" s="67" t="s">
        <v>129</v>
      </c>
      <c r="J23" s="67">
        <f>参加種目一覧表!AD$56/2</f>
        <v>0</v>
      </c>
      <c r="K23" s="68" t="s">
        <v>133</v>
      </c>
      <c r="L23" s="69" t="s">
        <v>116</v>
      </c>
      <c r="M23" s="220">
        <f t="shared" si="0"/>
        <v>0</v>
      </c>
      <c r="N23" s="220"/>
      <c r="O23" s="221"/>
      <c r="P23" s="70" t="s">
        <v>117</v>
      </c>
      <c r="Q23" s="63" t="s">
        <v>138</v>
      </c>
    </row>
    <row r="24" spans="1:17" ht="18" customHeight="1" x14ac:dyDescent="0.15">
      <c r="A24" s="66">
        <v>10</v>
      </c>
      <c r="B24" s="222" t="s">
        <v>139</v>
      </c>
      <c r="C24" s="223"/>
      <c r="D24" s="223"/>
      <c r="E24" s="224" t="s">
        <v>128</v>
      </c>
      <c r="F24" s="223"/>
      <c r="G24" s="225">
        <v>2000</v>
      </c>
      <c r="H24" s="226"/>
      <c r="I24" s="67" t="s">
        <v>129</v>
      </c>
      <c r="J24" s="67">
        <f>参加種目一覧表!Q$56</f>
        <v>0</v>
      </c>
      <c r="K24" s="68" t="s">
        <v>130</v>
      </c>
      <c r="L24" s="69" t="s">
        <v>116</v>
      </c>
      <c r="M24" s="220">
        <f t="shared" si="0"/>
        <v>0</v>
      </c>
      <c r="N24" s="220"/>
      <c r="O24" s="221"/>
      <c r="P24" s="70" t="s">
        <v>117</v>
      </c>
      <c r="Q24" s="63" t="s">
        <v>140</v>
      </c>
    </row>
    <row r="25" spans="1:17" ht="18" customHeight="1" x14ac:dyDescent="0.15">
      <c r="A25" s="66">
        <v>11</v>
      </c>
      <c r="B25" s="222" t="s">
        <v>141</v>
      </c>
      <c r="C25" s="223"/>
      <c r="D25" s="223"/>
      <c r="E25" s="224" t="s">
        <v>133</v>
      </c>
      <c r="F25" s="223"/>
      <c r="G25" s="225">
        <v>4000</v>
      </c>
      <c r="H25" s="226"/>
      <c r="I25" s="67" t="s">
        <v>129</v>
      </c>
      <c r="J25" s="67">
        <f>参加種目一覧表!R$56/2</f>
        <v>0</v>
      </c>
      <c r="K25" s="68" t="s">
        <v>133</v>
      </c>
      <c r="L25" s="69" t="s">
        <v>116</v>
      </c>
      <c r="M25" s="220">
        <f t="shared" si="0"/>
        <v>0</v>
      </c>
      <c r="N25" s="220"/>
      <c r="O25" s="221"/>
      <c r="P25" s="70" t="s">
        <v>117</v>
      </c>
      <c r="Q25" s="63" t="s">
        <v>142</v>
      </c>
    </row>
    <row r="26" spans="1:17" ht="18" customHeight="1" x14ac:dyDescent="0.15">
      <c r="A26" s="66">
        <v>12</v>
      </c>
      <c r="B26" s="222" t="s">
        <v>143</v>
      </c>
      <c r="C26" s="223"/>
      <c r="D26" s="223"/>
      <c r="E26" s="224" t="s">
        <v>128</v>
      </c>
      <c r="F26" s="223"/>
      <c r="G26" s="225">
        <v>2000</v>
      </c>
      <c r="H26" s="226"/>
      <c r="I26" s="67" t="s">
        <v>129</v>
      </c>
      <c r="J26" s="67">
        <f>参加種目一覧表!S$56</f>
        <v>0</v>
      </c>
      <c r="K26" s="68" t="s">
        <v>130</v>
      </c>
      <c r="L26" s="69" t="s">
        <v>116</v>
      </c>
      <c r="M26" s="220">
        <f t="shared" si="0"/>
        <v>0</v>
      </c>
      <c r="N26" s="220"/>
      <c r="O26" s="221"/>
      <c r="P26" s="70" t="s">
        <v>117</v>
      </c>
      <c r="Q26" s="63" t="s">
        <v>144</v>
      </c>
    </row>
    <row r="27" spans="1:17" ht="18" customHeight="1" x14ac:dyDescent="0.15">
      <c r="A27" s="66">
        <v>13</v>
      </c>
      <c r="B27" s="222" t="s">
        <v>145</v>
      </c>
      <c r="C27" s="223"/>
      <c r="D27" s="223"/>
      <c r="E27" s="224" t="s">
        <v>133</v>
      </c>
      <c r="F27" s="223"/>
      <c r="G27" s="225">
        <v>4000</v>
      </c>
      <c r="H27" s="226"/>
      <c r="I27" s="67" t="s">
        <v>129</v>
      </c>
      <c r="J27" s="67">
        <f>参加種目一覧表!T$56/2</f>
        <v>0</v>
      </c>
      <c r="K27" s="68" t="s">
        <v>133</v>
      </c>
      <c r="L27" s="69" t="s">
        <v>116</v>
      </c>
      <c r="M27" s="220">
        <f t="shared" si="0"/>
        <v>0</v>
      </c>
      <c r="N27" s="220"/>
      <c r="O27" s="221"/>
      <c r="P27" s="70" t="s">
        <v>117</v>
      </c>
      <c r="Q27" s="63" t="s">
        <v>146</v>
      </c>
    </row>
    <row r="28" spans="1:17" ht="18" customHeight="1" x14ac:dyDescent="0.15">
      <c r="A28" s="66">
        <v>14</v>
      </c>
      <c r="B28" s="222" t="s">
        <v>147</v>
      </c>
      <c r="C28" s="223"/>
      <c r="D28" s="223"/>
      <c r="E28" s="224" t="s">
        <v>128</v>
      </c>
      <c r="F28" s="223"/>
      <c r="G28" s="225">
        <v>2000</v>
      </c>
      <c r="H28" s="226"/>
      <c r="I28" s="67" t="s">
        <v>129</v>
      </c>
      <c r="J28" s="67">
        <f>参加種目一覧表!U$56</f>
        <v>0</v>
      </c>
      <c r="K28" s="68" t="s">
        <v>130</v>
      </c>
      <c r="L28" s="69" t="s">
        <v>116</v>
      </c>
      <c r="M28" s="220">
        <f t="shared" si="0"/>
        <v>0</v>
      </c>
      <c r="N28" s="220"/>
      <c r="O28" s="221"/>
      <c r="P28" s="70" t="s">
        <v>117</v>
      </c>
      <c r="Q28" s="63" t="s">
        <v>148</v>
      </c>
    </row>
    <row r="29" spans="1:17" ht="18" customHeight="1" x14ac:dyDescent="0.15">
      <c r="A29" s="66">
        <v>15</v>
      </c>
      <c r="B29" s="222" t="s">
        <v>149</v>
      </c>
      <c r="C29" s="223"/>
      <c r="D29" s="223"/>
      <c r="E29" s="224" t="s">
        <v>133</v>
      </c>
      <c r="F29" s="223"/>
      <c r="G29" s="225">
        <v>4000</v>
      </c>
      <c r="H29" s="226"/>
      <c r="I29" s="67" t="s">
        <v>129</v>
      </c>
      <c r="J29" s="67">
        <f>参加種目一覧表!V$56/2</f>
        <v>0</v>
      </c>
      <c r="K29" s="68" t="s">
        <v>133</v>
      </c>
      <c r="L29" s="69" t="s">
        <v>116</v>
      </c>
      <c r="M29" s="220">
        <f t="shared" si="0"/>
        <v>0</v>
      </c>
      <c r="N29" s="220"/>
      <c r="O29" s="221"/>
      <c r="P29" s="70" t="s">
        <v>117</v>
      </c>
      <c r="Q29" s="63" t="s">
        <v>150</v>
      </c>
    </row>
    <row r="30" spans="1:17" ht="18" customHeight="1" x14ac:dyDescent="0.15">
      <c r="A30" s="66">
        <v>16</v>
      </c>
      <c r="B30" s="222" t="s">
        <v>151</v>
      </c>
      <c r="C30" s="223"/>
      <c r="D30" s="223"/>
      <c r="E30" s="224" t="s">
        <v>128</v>
      </c>
      <c r="F30" s="223"/>
      <c r="G30" s="225">
        <v>2000</v>
      </c>
      <c r="H30" s="226"/>
      <c r="I30" s="67" t="s">
        <v>129</v>
      </c>
      <c r="J30" s="67">
        <f>参加種目一覧表!W$56</f>
        <v>0</v>
      </c>
      <c r="K30" s="68" t="s">
        <v>130</v>
      </c>
      <c r="L30" s="69" t="s">
        <v>116</v>
      </c>
      <c r="M30" s="220">
        <f t="shared" si="0"/>
        <v>0</v>
      </c>
      <c r="N30" s="220"/>
      <c r="O30" s="221"/>
      <c r="P30" s="70" t="s">
        <v>117</v>
      </c>
      <c r="Q30" s="63" t="s">
        <v>152</v>
      </c>
    </row>
    <row r="31" spans="1:17" ht="18" customHeight="1" x14ac:dyDescent="0.15">
      <c r="A31" s="66">
        <v>17</v>
      </c>
      <c r="B31" s="222" t="s">
        <v>153</v>
      </c>
      <c r="C31" s="223"/>
      <c r="D31" s="223"/>
      <c r="E31" s="224" t="s">
        <v>133</v>
      </c>
      <c r="F31" s="223"/>
      <c r="G31" s="225">
        <v>4000</v>
      </c>
      <c r="H31" s="226"/>
      <c r="I31" s="67" t="s">
        <v>129</v>
      </c>
      <c r="J31" s="67">
        <f>参加種目一覧表!X$56/2</f>
        <v>0</v>
      </c>
      <c r="K31" s="68" t="s">
        <v>133</v>
      </c>
      <c r="L31" s="69" t="s">
        <v>116</v>
      </c>
      <c r="M31" s="220">
        <f t="shared" si="0"/>
        <v>0</v>
      </c>
      <c r="N31" s="220"/>
      <c r="O31" s="221"/>
      <c r="P31" s="70" t="s">
        <v>117</v>
      </c>
      <c r="Q31" s="63" t="s">
        <v>154</v>
      </c>
    </row>
    <row r="32" spans="1:17" ht="18" customHeight="1" x14ac:dyDescent="0.15">
      <c r="A32" s="66">
        <v>18</v>
      </c>
      <c r="B32" s="222" t="s">
        <v>155</v>
      </c>
      <c r="C32" s="223"/>
      <c r="D32" s="223"/>
      <c r="E32" s="224" t="s">
        <v>128</v>
      </c>
      <c r="F32" s="223"/>
      <c r="G32" s="225">
        <v>2000</v>
      </c>
      <c r="H32" s="226"/>
      <c r="I32" s="67" t="s">
        <v>129</v>
      </c>
      <c r="J32" s="67">
        <f>参加種目一覧表!Y$56</f>
        <v>0</v>
      </c>
      <c r="K32" s="68" t="s">
        <v>130</v>
      </c>
      <c r="L32" s="69" t="s">
        <v>116</v>
      </c>
      <c r="M32" s="220">
        <f t="shared" si="0"/>
        <v>0</v>
      </c>
      <c r="N32" s="220"/>
      <c r="O32" s="221"/>
      <c r="P32" s="70" t="s">
        <v>117</v>
      </c>
      <c r="Q32" s="63" t="s">
        <v>156</v>
      </c>
    </row>
    <row r="33" spans="1:17" ht="18" customHeight="1" x14ac:dyDescent="0.15">
      <c r="A33" s="66">
        <v>19</v>
      </c>
      <c r="B33" s="222" t="s">
        <v>157</v>
      </c>
      <c r="C33" s="223"/>
      <c r="D33" s="223"/>
      <c r="E33" s="224" t="s">
        <v>133</v>
      </c>
      <c r="F33" s="223"/>
      <c r="G33" s="225">
        <v>4000</v>
      </c>
      <c r="H33" s="226"/>
      <c r="I33" s="67" t="s">
        <v>129</v>
      </c>
      <c r="J33" s="67">
        <f>参加種目一覧表!Z$56/2</f>
        <v>0</v>
      </c>
      <c r="K33" s="68" t="s">
        <v>133</v>
      </c>
      <c r="L33" s="69" t="s">
        <v>116</v>
      </c>
      <c r="M33" s="220">
        <f t="shared" si="0"/>
        <v>0</v>
      </c>
      <c r="N33" s="220"/>
      <c r="O33" s="221"/>
      <c r="P33" s="70" t="s">
        <v>117</v>
      </c>
      <c r="Q33" s="63" t="s">
        <v>158</v>
      </c>
    </row>
    <row r="34" spans="1:17" ht="18" customHeight="1" x14ac:dyDescent="0.15">
      <c r="A34" s="66">
        <v>20</v>
      </c>
      <c r="B34" s="222" t="s">
        <v>159</v>
      </c>
      <c r="C34" s="223"/>
      <c r="D34" s="223"/>
      <c r="E34" s="224" t="s">
        <v>128</v>
      </c>
      <c r="F34" s="223"/>
      <c r="G34" s="225">
        <v>2000</v>
      </c>
      <c r="H34" s="226"/>
      <c r="I34" s="67" t="s">
        <v>129</v>
      </c>
      <c r="J34" s="67">
        <f>参加種目一覧表!AE$56</f>
        <v>0</v>
      </c>
      <c r="K34" s="68" t="s">
        <v>130</v>
      </c>
      <c r="L34" s="69" t="s">
        <v>116</v>
      </c>
      <c r="M34" s="220">
        <f t="shared" si="0"/>
        <v>0</v>
      </c>
      <c r="N34" s="220"/>
      <c r="O34" s="221"/>
      <c r="P34" s="70" t="s">
        <v>117</v>
      </c>
      <c r="Q34" s="63" t="s">
        <v>160</v>
      </c>
    </row>
    <row r="35" spans="1:17" ht="18" customHeight="1" x14ac:dyDescent="0.15">
      <c r="A35" s="66">
        <v>21</v>
      </c>
      <c r="B35" s="222" t="s">
        <v>161</v>
      </c>
      <c r="C35" s="223"/>
      <c r="D35" s="223"/>
      <c r="E35" s="224" t="s">
        <v>133</v>
      </c>
      <c r="F35" s="223"/>
      <c r="G35" s="225">
        <v>4000</v>
      </c>
      <c r="H35" s="226"/>
      <c r="I35" s="67" t="s">
        <v>129</v>
      </c>
      <c r="J35" s="67">
        <f>参加種目一覧表!AF$56/2</f>
        <v>0</v>
      </c>
      <c r="K35" s="68" t="s">
        <v>133</v>
      </c>
      <c r="L35" s="69" t="s">
        <v>116</v>
      </c>
      <c r="M35" s="220">
        <f t="shared" si="0"/>
        <v>0</v>
      </c>
      <c r="N35" s="220"/>
      <c r="O35" s="221"/>
      <c r="P35" s="70" t="s">
        <v>117</v>
      </c>
      <c r="Q35" s="63" t="s">
        <v>162</v>
      </c>
    </row>
    <row r="36" spans="1:17" ht="18" customHeight="1" x14ac:dyDescent="0.15">
      <c r="A36" s="66">
        <v>22</v>
      </c>
      <c r="B36" s="222" t="s">
        <v>163</v>
      </c>
      <c r="C36" s="223"/>
      <c r="D36" s="223"/>
      <c r="E36" s="224" t="s">
        <v>128</v>
      </c>
      <c r="F36" s="223"/>
      <c r="G36" s="225">
        <v>2000</v>
      </c>
      <c r="H36" s="226"/>
      <c r="I36" s="67" t="s">
        <v>129</v>
      </c>
      <c r="J36" s="67">
        <f>参加種目一覧表!AG$56</f>
        <v>0</v>
      </c>
      <c r="K36" s="68" t="s">
        <v>130</v>
      </c>
      <c r="L36" s="69" t="s">
        <v>116</v>
      </c>
      <c r="M36" s="220">
        <f t="shared" si="0"/>
        <v>0</v>
      </c>
      <c r="N36" s="220"/>
      <c r="O36" s="221"/>
      <c r="P36" s="70" t="s">
        <v>117</v>
      </c>
      <c r="Q36" s="63" t="s">
        <v>164</v>
      </c>
    </row>
    <row r="37" spans="1:17" ht="18" customHeight="1" x14ac:dyDescent="0.15">
      <c r="A37" s="66">
        <v>23</v>
      </c>
      <c r="B37" s="222" t="s">
        <v>165</v>
      </c>
      <c r="C37" s="223"/>
      <c r="D37" s="223"/>
      <c r="E37" s="224" t="s">
        <v>133</v>
      </c>
      <c r="F37" s="223"/>
      <c r="G37" s="225">
        <v>4000</v>
      </c>
      <c r="H37" s="226"/>
      <c r="I37" s="67" t="s">
        <v>129</v>
      </c>
      <c r="J37" s="67">
        <f>参加種目一覧表!AH$56/2</f>
        <v>0</v>
      </c>
      <c r="K37" s="68" t="s">
        <v>133</v>
      </c>
      <c r="L37" s="69" t="s">
        <v>116</v>
      </c>
      <c r="M37" s="220">
        <f t="shared" si="0"/>
        <v>0</v>
      </c>
      <c r="N37" s="220"/>
      <c r="O37" s="221"/>
      <c r="P37" s="70" t="s">
        <v>117</v>
      </c>
      <c r="Q37" s="63" t="s">
        <v>166</v>
      </c>
    </row>
    <row r="38" spans="1:17" ht="18" customHeight="1" x14ac:dyDescent="0.15">
      <c r="A38" s="66">
        <v>24</v>
      </c>
      <c r="B38" s="222" t="s">
        <v>167</v>
      </c>
      <c r="C38" s="223"/>
      <c r="D38" s="223"/>
      <c r="E38" s="224" t="s">
        <v>128</v>
      </c>
      <c r="F38" s="223"/>
      <c r="G38" s="225">
        <v>2000</v>
      </c>
      <c r="H38" s="226"/>
      <c r="I38" s="67" t="s">
        <v>129</v>
      </c>
      <c r="J38" s="67">
        <f>参加種目一覧表!AA$56</f>
        <v>0</v>
      </c>
      <c r="K38" s="68" t="s">
        <v>130</v>
      </c>
      <c r="L38" s="69" t="s">
        <v>116</v>
      </c>
      <c r="M38" s="220">
        <f t="shared" si="0"/>
        <v>0</v>
      </c>
      <c r="N38" s="220"/>
      <c r="O38" s="221"/>
      <c r="P38" s="70" t="s">
        <v>117</v>
      </c>
      <c r="Q38" s="63" t="s">
        <v>168</v>
      </c>
    </row>
    <row r="39" spans="1:17" ht="18" customHeight="1" x14ac:dyDescent="0.15">
      <c r="A39" s="66">
        <v>25</v>
      </c>
      <c r="B39" s="222" t="s">
        <v>169</v>
      </c>
      <c r="C39" s="223"/>
      <c r="D39" s="223"/>
      <c r="E39" s="224" t="s">
        <v>133</v>
      </c>
      <c r="F39" s="223"/>
      <c r="G39" s="225">
        <v>4000</v>
      </c>
      <c r="H39" s="226"/>
      <c r="I39" s="67" t="s">
        <v>129</v>
      </c>
      <c r="J39" s="67">
        <f>参加種目一覧表!AB$56/2</f>
        <v>0</v>
      </c>
      <c r="K39" s="68" t="s">
        <v>133</v>
      </c>
      <c r="L39" s="69" t="s">
        <v>116</v>
      </c>
      <c r="M39" s="220">
        <f t="shared" si="0"/>
        <v>0</v>
      </c>
      <c r="N39" s="220"/>
      <c r="O39" s="221"/>
      <c r="P39" s="70" t="s">
        <v>117</v>
      </c>
      <c r="Q39" s="63" t="s">
        <v>170</v>
      </c>
    </row>
    <row r="40" spans="1:17" ht="18" customHeight="1" x14ac:dyDescent="0.15">
      <c r="A40" s="66">
        <v>26</v>
      </c>
      <c r="B40" s="222" t="s">
        <v>171</v>
      </c>
      <c r="C40" s="223"/>
      <c r="D40" s="223"/>
      <c r="E40" s="224" t="s">
        <v>128</v>
      </c>
      <c r="F40" s="223"/>
      <c r="G40" s="225">
        <v>2000</v>
      </c>
      <c r="H40" s="226"/>
      <c r="I40" s="67" t="s">
        <v>129</v>
      </c>
      <c r="J40" s="67">
        <f>参加種目一覧表!AI$56</f>
        <v>0</v>
      </c>
      <c r="K40" s="68" t="s">
        <v>130</v>
      </c>
      <c r="L40" s="69" t="s">
        <v>116</v>
      </c>
      <c r="M40" s="220">
        <f t="shared" si="0"/>
        <v>0</v>
      </c>
      <c r="N40" s="220"/>
      <c r="O40" s="221"/>
      <c r="P40" s="70" t="s">
        <v>117</v>
      </c>
      <c r="Q40" s="63" t="s">
        <v>172</v>
      </c>
    </row>
    <row r="41" spans="1:17" ht="18" customHeight="1" x14ac:dyDescent="0.15">
      <c r="A41" s="66">
        <v>27</v>
      </c>
      <c r="B41" s="222" t="s">
        <v>173</v>
      </c>
      <c r="C41" s="223"/>
      <c r="D41" s="223"/>
      <c r="E41" s="224" t="s">
        <v>133</v>
      </c>
      <c r="F41" s="223"/>
      <c r="G41" s="225">
        <v>4000</v>
      </c>
      <c r="H41" s="226"/>
      <c r="I41" s="67" t="s">
        <v>129</v>
      </c>
      <c r="J41" s="67">
        <f>参加種目一覧表!AJ$56/2</f>
        <v>0</v>
      </c>
      <c r="K41" s="68" t="s">
        <v>133</v>
      </c>
      <c r="L41" s="69" t="s">
        <v>116</v>
      </c>
      <c r="M41" s="220">
        <f t="shared" si="0"/>
        <v>0</v>
      </c>
      <c r="N41" s="220"/>
      <c r="O41" s="221"/>
      <c r="P41" s="70" t="s">
        <v>117</v>
      </c>
      <c r="Q41" s="63" t="s">
        <v>174</v>
      </c>
    </row>
    <row r="42" spans="1:17" ht="18" customHeight="1" x14ac:dyDescent="0.15">
      <c r="A42" s="66">
        <v>28</v>
      </c>
      <c r="B42" s="222" t="s">
        <v>200</v>
      </c>
      <c r="C42" s="223"/>
      <c r="D42" s="223"/>
      <c r="E42" s="224" t="s">
        <v>128</v>
      </c>
      <c r="F42" s="223"/>
      <c r="G42" s="225">
        <v>2000</v>
      </c>
      <c r="H42" s="226"/>
      <c r="I42" s="67" t="s">
        <v>114</v>
      </c>
      <c r="J42" s="67">
        <f>参加種目一覧表!AK$56</f>
        <v>0</v>
      </c>
      <c r="K42" s="68" t="s">
        <v>130</v>
      </c>
      <c r="L42" s="69" t="s">
        <v>116</v>
      </c>
      <c r="M42" s="220">
        <f t="shared" ref="M42:M43" si="2">G42*J42</f>
        <v>0</v>
      </c>
      <c r="N42" s="220"/>
      <c r="O42" s="221"/>
      <c r="P42" s="70" t="s">
        <v>117</v>
      </c>
      <c r="Q42" s="63" t="s">
        <v>172</v>
      </c>
    </row>
    <row r="43" spans="1:17" ht="18" customHeight="1" thickBot="1" x14ac:dyDescent="0.2">
      <c r="A43" s="94">
        <v>29</v>
      </c>
      <c r="B43" s="227" t="s">
        <v>201</v>
      </c>
      <c r="C43" s="228"/>
      <c r="D43" s="228"/>
      <c r="E43" s="229" t="s">
        <v>133</v>
      </c>
      <c r="F43" s="228"/>
      <c r="G43" s="212">
        <v>4000</v>
      </c>
      <c r="H43" s="213"/>
      <c r="I43" s="95" t="s">
        <v>114</v>
      </c>
      <c r="J43" s="95">
        <f>参加種目一覧表!AL$56/2</f>
        <v>0</v>
      </c>
      <c r="K43" s="96" t="s">
        <v>133</v>
      </c>
      <c r="L43" s="97" t="s">
        <v>116</v>
      </c>
      <c r="M43" s="214">
        <f t="shared" si="2"/>
        <v>0</v>
      </c>
      <c r="N43" s="214"/>
      <c r="O43" s="215"/>
      <c r="P43" s="98" t="s">
        <v>117</v>
      </c>
      <c r="Q43" s="63" t="s">
        <v>174</v>
      </c>
    </row>
    <row r="44" spans="1:17" ht="29.25" customHeight="1" thickTop="1" thickBot="1" x14ac:dyDescent="0.2">
      <c r="A44" s="216" t="s">
        <v>205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8">
        <f>SUM(M15:O43)</f>
        <v>0</v>
      </c>
      <c r="N44" s="218"/>
      <c r="O44" s="219"/>
      <c r="P44" s="99" t="s">
        <v>117</v>
      </c>
    </row>
    <row r="45" spans="1:17" ht="13.5" customHeight="1" x14ac:dyDescent="0.15">
      <c r="P45" s="71"/>
    </row>
  </sheetData>
  <sheetProtection algorithmName="SHA-512" hashValue="EvRVNz037W67NX2MLNwT6k4xn5jIfJ5OVfmZGHimpSIUe9R/8XueD7xpjlB7op8Cor4RDKpV6g387/TDhCNY+w==" saltValue="viByDH1+Ukz8EmGWV0OY2Q==" spinCount="100000" sheet="1" selectLockedCells="1"/>
  <mergeCells count="135">
    <mergeCell ref="B1:K2"/>
    <mergeCell ref="M1:P2"/>
    <mergeCell ref="D7:F7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B10:B11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2:D22"/>
    <mergeCell ref="E22:F22"/>
    <mergeCell ref="G22:H22"/>
    <mergeCell ref="M22:O22"/>
    <mergeCell ref="B21:D21"/>
    <mergeCell ref="E21:F21"/>
    <mergeCell ref="G21:H21"/>
    <mergeCell ref="M21:O21"/>
    <mergeCell ref="B20:D20"/>
    <mergeCell ref="E20:F20"/>
    <mergeCell ref="G20:H20"/>
    <mergeCell ref="M20:O20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31:D31"/>
    <mergeCell ref="E31:F31"/>
    <mergeCell ref="G31:H31"/>
    <mergeCell ref="M31:O31"/>
    <mergeCell ref="B30:D30"/>
    <mergeCell ref="E30:F30"/>
    <mergeCell ref="G30:H30"/>
    <mergeCell ref="M30:O30"/>
    <mergeCell ref="B29:D29"/>
    <mergeCell ref="E29:F29"/>
    <mergeCell ref="G29:H29"/>
    <mergeCell ref="M29:O29"/>
    <mergeCell ref="B34:D34"/>
    <mergeCell ref="E34:F34"/>
    <mergeCell ref="G34:H34"/>
    <mergeCell ref="M34:O34"/>
    <mergeCell ref="B33:D33"/>
    <mergeCell ref="E33:F33"/>
    <mergeCell ref="G33:H33"/>
    <mergeCell ref="M33:O33"/>
    <mergeCell ref="B32:D32"/>
    <mergeCell ref="E32:F32"/>
    <mergeCell ref="G32:H32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38:D38"/>
    <mergeCell ref="E38:F38"/>
    <mergeCell ref="G38:H38"/>
    <mergeCell ref="M38:O38"/>
    <mergeCell ref="B40:D40"/>
    <mergeCell ref="E40:F40"/>
    <mergeCell ref="G40:H40"/>
    <mergeCell ref="B41:D41"/>
    <mergeCell ref="E41:F41"/>
    <mergeCell ref="G41:H41"/>
    <mergeCell ref="M41:O41"/>
    <mergeCell ref="G43:H43"/>
    <mergeCell ref="M43:O43"/>
    <mergeCell ref="A44:L44"/>
    <mergeCell ref="M44:O44"/>
    <mergeCell ref="M40:O40"/>
    <mergeCell ref="B39:D39"/>
    <mergeCell ref="E39:F39"/>
    <mergeCell ref="G39:H39"/>
    <mergeCell ref="M39:O39"/>
    <mergeCell ref="B42:D42"/>
    <mergeCell ref="E42:F42"/>
    <mergeCell ref="G42:H42"/>
    <mergeCell ref="M42:O42"/>
    <mergeCell ref="B43:D43"/>
    <mergeCell ref="E43:F43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180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uqwE3MOI9+BEfhooSaBRXhgVduDpo2pxwseKlBSkhOsxv05kpFieDy1AGTWxt+t7dncGooxJ/dJomYcWj3ku2w==" saltValue="DQy0kcqLSf66xyrDOAlyIA==" spinCount="100000"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195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BYcYBRLKawIw6y1hXz3HGRZptBx2sxcOQVJLuWhUVb3dmGMwCpUeIhb8jkChgdPvTfLogWSqbuzI/CXVctEfnw==" saltValue="rpxRzan3+V4AepxTJDNAEw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5"/>
  <pageMargins left="0.75" right="0.75" top="1" bottom="1" header="0.51200000000000001" footer="0.51200000000000001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4" t="s">
        <v>194</v>
      </c>
      <c r="C5" s="265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55" t="s">
        <v>39</v>
      </c>
      <c r="B11" s="79"/>
      <c r="C11" s="6" t="str">
        <f>IF($B11="","",IF(VLOOKUP($B11,選手名簿!$A$9:$M$58,2)="","",VLOOKUP($B11,選手名簿!$A$9:$M$58,2)))</f>
        <v/>
      </c>
      <c r="D11" s="6" t="str">
        <f>IF($B11="","",IF(VLOOKUP($B11,選手名簿!$A$9:$M$58,3)="","",VLOOKUP($B11,選手名簿!$A$9:$M$58,3)))</f>
        <v/>
      </c>
      <c r="E11" s="6" t="str">
        <f>IF($B11="","",IF(VLOOKUP($B11,選手名簿!$A$9:$M$58,4)="","",VLOOKUP($B11,選手名簿!$A$9:$M$58,4)))</f>
        <v/>
      </c>
      <c r="F11" s="6" t="str">
        <f>IF($B11="","",IF(VLOOKUP($B11,選手名簿!$A$9:$M$58,5)="","",VLOOKUP($B11,選手名簿!$A$9:$M$58,5)))</f>
        <v/>
      </c>
    </row>
    <row r="12" spans="1:6" ht="21" customHeight="1" x14ac:dyDescent="0.15">
      <c r="A12" s="156"/>
      <c r="B12" s="80"/>
      <c r="C12" s="7" t="str">
        <f>IF($B12="","",IF(VLOOKUP($B12,選手名簿!$A$9:$M$58,2)="","",VLOOKUP($B12,選手名簿!$A$9:$M$58,2)))</f>
        <v/>
      </c>
      <c r="D12" s="7" t="str">
        <f>IF($B12="","",IF(VLOOKUP($B12,選手名簿!$A$9:$M$58,3)="","",VLOOKUP($B12,選手名簿!$A$9:$M$58,3)))</f>
        <v/>
      </c>
      <c r="E12" s="7" t="str">
        <f>IF($B12="","",IF(VLOOKUP($B12,選手名簿!$A$9:$M$58,4)="","",VLOOKUP($B12,選手名簿!$A$9:$M$58,4)))</f>
        <v/>
      </c>
      <c r="F12" s="7" t="str">
        <f>IF($B12="","",IF(VLOOKUP($B12,選手名簿!$A$9:$M$58,5)="","",VLOOKUP($B12,選手名簿!$A$9:$M$58,5)))</f>
        <v/>
      </c>
    </row>
    <row r="13" spans="1:6" ht="21" customHeight="1" x14ac:dyDescent="0.15">
      <c r="A13" s="155" t="s">
        <v>40</v>
      </c>
      <c r="B13" s="79"/>
      <c r="C13" s="6" t="str">
        <f>IF($B13="","",IF(VLOOKUP($B13,選手名簿!$A$9:$M$58,2)="","",VLOOKUP($B13,選手名簿!$A$9:$M$58,2)))</f>
        <v/>
      </c>
      <c r="D13" s="6" t="str">
        <f>IF($B13="","",IF(VLOOKUP($B13,選手名簿!$A$9:$M$58,3)="","",VLOOKUP($B13,選手名簿!$A$9:$M$58,3)))</f>
        <v/>
      </c>
      <c r="E13" s="6" t="str">
        <f>IF($B13="","",IF(VLOOKUP($B13,選手名簿!$A$9:$M$58,4)="","",VLOOKUP($B13,選手名簿!$A$9:$M$58,4)))</f>
        <v/>
      </c>
      <c r="F13" s="6" t="str">
        <f>IF($B13="","",IF(VLOOKUP($B13,選手名簿!$A$9:$M$58,5)="","",VLOOKUP($B13,選手名簿!$A$9:$M$58,5)))</f>
        <v/>
      </c>
    </row>
    <row r="14" spans="1:6" ht="21" customHeight="1" x14ac:dyDescent="0.15">
      <c r="A14" s="156"/>
      <c r="B14" s="80"/>
      <c r="C14" s="7" t="str">
        <f>IF($B14="","",IF(VLOOKUP($B14,選手名簿!$A$9:$M$58,2)="","",VLOOKUP($B14,選手名簿!$A$9:$M$58,2)))</f>
        <v/>
      </c>
      <c r="D14" s="7" t="str">
        <f>IF($B14="","",IF(VLOOKUP($B14,選手名簿!$A$9:$M$58,3)="","",VLOOKUP($B14,選手名簿!$A$9:$M$58,3)))</f>
        <v/>
      </c>
      <c r="E14" s="7" t="str">
        <f>IF($B14="","",IF(VLOOKUP($B14,選手名簿!$A$9:$M$58,4)="","",VLOOKUP($B14,選手名簿!$A$9:$M$58,4)))</f>
        <v/>
      </c>
      <c r="F14" s="7" t="str">
        <f>IF($B14="","",IF(VLOOKUP($B14,選手名簿!$A$9:$M$58,5)="","",VLOOKUP($B14,選手名簿!$A$9:$M$58,5)))</f>
        <v/>
      </c>
    </row>
    <row r="15" spans="1:6" ht="21" customHeight="1" x14ac:dyDescent="0.15">
      <c r="A15" s="155" t="s">
        <v>41</v>
      </c>
      <c r="B15" s="79"/>
      <c r="C15" s="6" t="str">
        <f>IF($B15="","",IF(VLOOKUP($B15,選手名簿!$A$9:$M$58,2)="","",VLOOKUP($B15,選手名簿!$A$9:$M$58,2)))</f>
        <v/>
      </c>
      <c r="D15" s="6" t="str">
        <f>IF($B15="","",IF(VLOOKUP($B15,選手名簿!$A$9:$M$58,3)="","",VLOOKUP($B15,選手名簿!$A$9:$M$58,3)))</f>
        <v/>
      </c>
      <c r="E15" s="6" t="str">
        <f>IF($B15="","",IF(VLOOKUP($B15,選手名簿!$A$9:$M$58,4)="","",VLOOKUP($B15,選手名簿!$A$9:$M$58,4)))</f>
        <v/>
      </c>
      <c r="F15" s="6" t="str">
        <f>IF($B15="","",IF(VLOOKUP($B15,選手名簿!$A$9:$M$58,5)="","",VLOOKUP($B15,選手名簿!$A$9:$M$58,5)))</f>
        <v/>
      </c>
    </row>
    <row r="16" spans="1:6" ht="21" customHeight="1" x14ac:dyDescent="0.15">
      <c r="A16" s="156"/>
      <c r="B16" s="80"/>
      <c r="C16" s="7" t="str">
        <f>IF($B16="","",IF(VLOOKUP($B16,選手名簿!$A$9:$M$58,2)="","",VLOOKUP($B16,選手名簿!$A$9:$M$58,2)))</f>
        <v/>
      </c>
      <c r="D16" s="7" t="str">
        <f>IF($B16="","",IF(VLOOKUP($B16,選手名簿!$A$9:$M$58,3)="","",VLOOKUP($B16,選手名簿!$A$9:$M$58,3)))</f>
        <v/>
      </c>
      <c r="E16" s="7" t="str">
        <f>IF($B16="","",IF(VLOOKUP($B16,選手名簿!$A$9:$M$58,4)="","",VLOOKUP($B16,選手名簿!$A$9:$M$58,4)))</f>
        <v/>
      </c>
      <c r="F16" s="7" t="str">
        <f>IF($B16="","",IF(VLOOKUP($B16,選手名簿!$A$9:$M$58,5)="","",VLOOKUP($B16,選手名簿!$A$9:$M$58,5)))</f>
        <v/>
      </c>
    </row>
    <row r="17" spans="1:6" ht="21" customHeight="1" x14ac:dyDescent="0.15">
      <c r="A17" s="155" t="s">
        <v>42</v>
      </c>
      <c r="B17" s="79"/>
      <c r="C17" s="6" t="str">
        <f>IF($B17="","",IF(VLOOKUP($B17,選手名簿!$A$9:$M$58,2)="","",VLOOKUP($B17,選手名簿!$A$9:$M$58,2)))</f>
        <v/>
      </c>
      <c r="D17" s="6" t="str">
        <f>IF($B17="","",IF(VLOOKUP($B17,選手名簿!$A$9:$M$58,3)="","",VLOOKUP($B17,選手名簿!$A$9:$M$58,3)))</f>
        <v/>
      </c>
      <c r="E17" s="6" t="str">
        <f>IF($B17="","",IF(VLOOKUP($B17,選手名簿!$A$9:$M$58,4)="","",VLOOKUP($B17,選手名簿!$A$9:$M$58,4)))</f>
        <v/>
      </c>
      <c r="F17" s="6" t="str">
        <f>IF($B17="","",IF(VLOOKUP($B17,選手名簿!$A$9:$M$58,5)="","",VLOOKUP($B17,選手名簿!$A$9:$M$58,5)))</f>
        <v/>
      </c>
    </row>
    <row r="18" spans="1:6" ht="21" customHeight="1" x14ac:dyDescent="0.15">
      <c r="A18" s="156"/>
      <c r="B18" s="80"/>
      <c r="C18" s="7" t="str">
        <f>IF($B18="","",IF(VLOOKUP($B18,選手名簿!$A$9:$M$58,2)="","",VLOOKUP($B18,選手名簿!$A$9:$M$58,2)))</f>
        <v/>
      </c>
      <c r="D18" s="7" t="str">
        <f>IF($B18="","",IF(VLOOKUP($B18,選手名簿!$A$9:$M$58,3)="","",VLOOKUP($B18,選手名簿!$A$9:$M$58,3)))</f>
        <v/>
      </c>
      <c r="E18" s="7" t="str">
        <f>IF($B18="","",IF(VLOOKUP($B18,選手名簿!$A$9:$M$58,4)="","",VLOOKUP($B18,選手名簿!$A$9:$M$58,4)))</f>
        <v/>
      </c>
      <c r="F18" s="7" t="str">
        <f>IF($B18="","",IF(VLOOKUP($B18,選手名簿!$A$9:$M$58,5)="","",VLOOKUP($B18,選手名簿!$A$9:$M$58,5)))</f>
        <v/>
      </c>
    </row>
    <row r="19" spans="1:6" ht="21" customHeight="1" x14ac:dyDescent="0.15">
      <c r="A19" s="155" t="s">
        <v>43</v>
      </c>
      <c r="B19" s="79"/>
      <c r="C19" s="6" t="str">
        <f>IF($B19="","",IF(VLOOKUP($B19,選手名簿!$A$9:$M$58,2)="","",VLOOKUP($B19,選手名簿!$A$9:$M$58,2)))</f>
        <v/>
      </c>
      <c r="D19" s="6" t="str">
        <f>IF($B19="","",IF(VLOOKUP($B19,選手名簿!$A$9:$M$58,3)="","",VLOOKUP($B19,選手名簿!$A$9:$M$58,3)))</f>
        <v/>
      </c>
      <c r="E19" s="6" t="str">
        <f>IF($B19="","",IF(VLOOKUP($B19,選手名簿!$A$9:$M$58,4)="","",VLOOKUP($B19,選手名簿!$A$9:$M$58,4)))</f>
        <v/>
      </c>
      <c r="F19" s="6" t="str">
        <f>IF($B19="","",IF(VLOOKUP($B19,選手名簿!$A$9:$M$58,5)="","",VLOOKUP($B19,選手名簿!$A$9:$M$58,5)))</f>
        <v/>
      </c>
    </row>
    <row r="20" spans="1:6" ht="21" customHeight="1" x14ac:dyDescent="0.15">
      <c r="A20" s="156"/>
      <c r="B20" s="80"/>
      <c r="C20" s="7" t="str">
        <f>IF($B20="","",IF(VLOOKUP($B20,選手名簿!$A$9:$M$58,2)="","",VLOOKUP($B20,選手名簿!$A$9:$M$58,2)))</f>
        <v/>
      </c>
      <c r="D20" s="7" t="str">
        <f>IF($B20="","",IF(VLOOKUP($B20,選手名簿!$A$9:$M$58,3)="","",VLOOKUP($B20,選手名簿!$A$9:$M$58,3)))</f>
        <v/>
      </c>
      <c r="E20" s="7" t="str">
        <f>IF($B20="","",IF(VLOOKUP($B20,選手名簿!$A$9:$M$58,4)="","",VLOOKUP($B20,選手名簿!$A$9:$M$58,4)))</f>
        <v/>
      </c>
      <c r="F20" s="7" t="str">
        <f>IF($B20="","",IF(VLOOKUP($B20,選手名簿!$A$9:$M$58,5)="","",VLOOKUP($B20,選手名簿!$A$9:$M$58,5)))</f>
        <v/>
      </c>
    </row>
    <row r="21" spans="1:6" ht="21" customHeight="1" x14ac:dyDescent="0.15">
      <c r="A21" s="155" t="s">
        <v>44</v>
      </c>
      <c r="B21" s="79"/>
      <c r="C21" s="6" t="str">
        <f>IF($B21="","",IF(VLOOKUP($B21,選手名簿!$A$9:$M$58,2)="","",VLOOKUP($B21,選手名簿!$A$9:$M$58,2)))</f>
        <v/>
      </c>
      <c r="D21" s="6" t="str">
        <f>IF($B21="","",IF(VLOOKUP($B21,選手名簿!$A$9:$M$58,3)="","",VLOOKUP($B21,選手名簿!$A$9:$M$58,3)))</f>
        <v/>
      </c>
      <c r="E21" s="6" t="str">
        <f>IF($B21="","",IF(VLOOKUP($B21,選手名簿!$A$9:$M$58,4)="","",VLOOKUP($B21,選手名簿!$A$9:$M$58,4)))</f>
        <v/>
      </c>
      <c r="F21" s="6" t="str">
        <f>IF($B21="","",IF(VLOOKUP($B21,選手名簿!$A$9:$M$58,5)="","",VLOOKUP($B21,選手名簿!$A$9:$M$58,5)))</f>
        <v/>
      </c>
    </row>
    <row r="22" spans="1:6" ht="21" customHeight="1" x14ac:dyDescent="0.15">
      <c r="A22" s="156"/>
      <c r="B22" s="80"/>
      <c r="C22" s="7" t="str">
        <f>IF($B22="","",IF(VLOOKUP($B22,選手名簿!$A$9:$M$58,2)="","",VLOOKUP($B22,選手名簿!$A$9:$M$58,2)))</f>
        <v/>
      </c>
      <c r="D22" s="7" t="str">
        <f>IF($B22="","",IF(VLOOKUP($B22,選手名簿!$A$9:$M$58,3)="","",VLOOKUP($B22,選手名簿!$A$9:$M$58,3)))</f>
        <v/>
      </c>
      <c r="E22" s="7" t="str">
        <f>IF($B22="","",IF(VLOOKUP($B22,選手名簿!$A$9:$M$58,4)="","",VLOOKUP($B22,選手名簿!$A$9:$M$58,4)))</f>
        <v/>
      </c>
      <c r="F22" s="7" t="str">
        <f>IF($B22="","",IF(VLOOKUP($B22,選手名簿!$A$9:$M$58,5)="","",VLOOKUP($B22,選手名簿!$A$9:$M$58,5)))</f>
        <v/>
      </c>
    </row>
    <row r="23" spans="1:6" ht="21" customHeight="1" x14ac:dyDescent="0.15">
      <c r="A23" s="155" t="s">
        <v>45</v>
      </c>
      <c r="B23" s="79"/>
      <c r="C23" s="6" t="str">
        <f>IF($B23="","",IF(VLOOKUP($B23,選手名簿!$A$9:$M$58,2)="","",VLOOKUP($B23,選手名簿!$A$9:$M$58,2)))</f>
        <v/>
      </c>
      <c r="D23" s="6" t="str">
        <f>IF($B23="","",IF(VLOOKUP($B23,選手名簿!$A$9:$M$58,3)="","",VLOOKUP($B23,選手名簿!$A$9:$M$58,3)))</f>
        <v/>
      </c>
      <c r="E23" s="6" t="str">
        <f>IF($B23="","",IF(VLOOKUP($B23,選手名簿!$A$9:$M$58,4)="","",VLOOKUP($B23,選手名簿!$A$9:$M$58,4)))</f>
        <v/>
      </c>
      <c r="F23" s="6" t="str">
        <f>IF($B23="","",IF(VLOOKUP($B23,選手名簿!$A$9:$M$58,5)="","",VLOOKUP($B23,選手名簿!$A$9:$M$58,5)))</f>
        <v/>
      </c>
    </row>
    <row r="24" spans="1:6" ht="21" customHeight="1" x14ac:dyDescent="0.15">
      <c r="A24" s="156"/>
      <c r="B24" s="80"/>
      <c r="C24" s="7" t="str">
        <f>IF($B24="","",IF(VLOOKUP($B24,選手名簿!$A$9:$M$58,2)="","",VLOOKUP($B24,選手名簿!$A$9:$M$58,2)))</f>
        <v/>
      </c>
      <c r="D24" s="7" t="str">
        <f>IF($B24="","",IF(VLOOKUP($B24,選手名簿!$A$9:$M$58,3)="","",VLOOKUP($B24,選手名簿!$A$9:$M$58,3)))</f>
        <v/>
      </c>
      <c r="E24" s="7" t="str">
        <f>IF($B24="","",IF(VLOOKUP($B24,選手名簿!$A$9:$M$58,4)="","",VLOOKUP($B24,選手名簿!$A$9:$M$58,4)))</f>
        <v/>
      </c>
      <c r="F24" s="7" t="str">
        <f>IF($B24="","",IF(VLOOKUP($B24,選手名簿!$A$9:$M$58,5)="","",VLOOKUP($B24,選手名簿!$A$9:$M$58,5)))</f>
        <v/>
      </c>
    </row>
    <row r="25" spans="1:6" ht="21" customHeight="1" x14ac:dyDescent="0.15">
      <c r="A25" s="155" t="s">
        <v>46</v>
      </c>
      <c r="B25" s="79"/>
      <c r="C25" s="6" t="str">
        <f>IF($B25="","",IF(VLOOKUP($B25,選手名簿!$A$9:$M$58,2)="","",VLOOKUP($B25,選手名簿!$A$9:$M$58,2)))</f>
        <v/>
      </c>
      <c r="D25" s="6" t="str">
        <f>IF($B25="","",IF(VLOOKUP($B25,選手名簿!$A$9:$M$58,3)="","",VLOOKUP($B25,選手名簿!$A$9:$M$58,3)))</f>
        <v/>
      </c>
      <c r="E25" s="6" t="str">
        <f>IF($B25="","",IF(VLOOKUP($B25,選手名簿!$A$9:$M$58,4)="","",VLOOKUP($B25,選手名簿!$A$9:$M$58,4)))</f>
        <v/>
      </c>
      <c r="F25" s="6" t="str">
        <f>IF($B25="","",IF(VLOOKUP($B25,選手名簿!$A$9:$M$58,5)="","",VLOOKUP($B25,選手名簿!$A$9:$M$58,5)))</f>
        <v/>
      </c>
    </row>
    <row r="26" spans="1:6" ht="21" customHeight="1" x14ac:dyDescent="0.15">
      <c r="A26" s="156"/>
      <c r="B26" s="80"/>
      <c r="C26" s="7" t="str">
        <f>IF($B26="","",IF(VLOOKUP($B26,選手名簿!$A$9:$M$58,2)="","",VLOOKUP($B26,選手名簿!$A$9:$M$58,2)))</f>
        <v/>
      </c>
      <c r="D26" s="7" t="str">
        <f>IF($B26="","",IF(VLOOKUP($B26,選手名簿!$A$9:$M$58,3)="","",VLOOKUP($B26,選手名簿!$A$9:$M$58,3)))</f>
        <v/>
      </c>
      <c r="E26" s="7" t="str">
        <f>IF($B26="","",IF(VLOOKUP($B26,選手名簿!$A$9:$M$58,4)="","",VLOOKUP($B26,選手名簿!$A$9:$M$58,4)))</f>
        <v/>
      </c>
      <c r="F26" s="7" t="str">
        <f>IF($B26="","",IF(VLOOKUP($B26,選手名簿!$A$9:$M$58,5)="","",VLOOKUP($B26,選手名簿!$A$9:$M$58,5)))</f>
        <v/>
      </c>
    </row>
    <row r="27" spans="1:6" ht="21" customHeight="1" x14ac:dyDescent="0.15">
      <c r="A27" s="155" t="s">
        <v>47</v>
      </c>
      <c r="B27" s="79"/>
      <c r="C27" s="6" t="str">
        <f>IF($B27="","",IF(VLOOKUP($B27,選手名簿!$A$9:$M$58,2)="","",VLOOKUP($B27,選手名簿!$A$9:$M$58,2)))</f>
        <v/>
      </c>
      <c r="D27" s="6" t="str">
        <f>IF($B27="","",IF(VLOOKUP($B27,選手名簿!$A$9:$M$58,3)="","",VLOOKUP($B27,選手名簿!$A$9:$M$58,3)))</f>
        <v/>
      </c>
      <c r="E27" s="6" t="str">
        <f>IF($B27="","",IF(VLOOKUP($B27,選手名簿!$A$9:$M$58,4)="","",VLOOKUP($B27,選手名簿!$A$9:$M$58,4)))</f>
        <v/>
      </c>
      <c r="F27" s="6" t="str">
        <f>IF($B27="","",IF(VLOOKUP($B27,選手名簿!$A$9:$M$58,5)="","",VLOOKUP($B27,選手名簿!$A$9:$M$58,5)))</f>
        <v/>
      </c>
    </row>
    <row r="28" spans="1:6" ht="21" customHeight="1" x14ac:dyDescent="0.15">
      <c r="A28" s="156"/>
      <c r="B28" s="80"/>
      <c r="C28" s="7" t="str">
        <f>IF($B28="","",IF(VLOOKUP($B28,選手名簿!$A$9:$M$58,2)="","",VLOOKUP($B28,選手名簿!$A$9:$M$58,2)))</f>
        <v/>
      </c>
      <c r="D28" s="7" t="str">
        <f>IF($B28="","",IF(VLOOKUP($B28,選手名簿!$A$9:$M$58,3)="","",VLOOKUP($B28,選手名簿!$A$9:$M$58,3)))</f>
        <v/>
      </c>
      <c r="E28" s="7" t="str">
        <f>IF($B28="","",IF(VLOOKUP($B28,選手名簿!$A$9:$M$58,4)="","",VLOOKUP($B28,選手名簿!$A$9:$M$58,4)))</f>
        <v/>
      </c>
      <c r="F28" s="7" t="str">
        <f>IF($B28="","",IF(VLOOKUP($B28,選手名簿!$A$9:$M$58,5)="","",VLOOKUP($B28,選手名簿!$A$9:$M$58,5)))</f>
        <v/>
      </c>
    </row>
    <row r="29" spans="1:6" ht="21" customHeight="1" x14ac:dyDescent="0.15">
      <c r="A29" s="155" t="s">
        <v>48</v>
      </c>
      <c r="B29" s="79"/>
      <c r="C29" s="6" t="str">
        <f>IF($B29="","",IF(VLOOKUP($B29,選手名簿!$A$9:$M$58,2)="","",VLOOKUP($B29,選手名簿!$A$9:$M$58,2)))</f>
        <v/>
      </c>
      <c r="D29" s="6" t="str">
        <f>IF($B29="","",IF(VLOOKUP($B29,選手名簿!$A$9:$M$58,3)="","",VLOOKUP($B29,選手名簿!$A$9:$M$58,3)))</f>
        <v/>
      </c>
      <c r="E29" s="6" t="str">
        <f>IF($B29="","",IF(VLOOKUP($B29,選手名簿!$A$9:$M$58,4)="","",VLOOKUP($B29,選手名簿!$A$9:$M$58,4)))</f>
        <v/>
      </c>
      <c r="F29" s="6" t="str">
        <f>IF($B29="","",IF(VLOOKUP($B29,選手名簿!$A$9:$M$58,5)="","",VLOOKUP($B29,選手名簿!$A$9:$M$58,5)))</f>
        <v/>
      </c>
    </row>
    <row r="30" spans="1:6" ht="21" customHeight="1" x14ac:dyDescent="0.15">
      <c r="A30" s="156"/>
      <c r="B30" s="80"/>
      <c r="C30" s="7" t="str">
        <f>IF($B30="","",IF(VLOOKUP($B30,選手名簿!$A$9:$M$58,2)="","",VLOOKUP($B30,選手名簿!$A$9:$M$58,2)))</f>
        <v/>
      </c>
      <c r="D30" s="7" t="str">
        <f>IF($B30="","",IF(VLOOKUP($B30,選手名簿!$A$9:$M$58,3)="","",VLOOKUP($B30,選手名簿!$A$9:$M$58,3)))</f>
        <v/>
      </c>
      <c r="E30" s="7" t="str">
        <f>IF($B30="","",IF(VLOOKUP($B30,選手名簿!$A$9:$M$58,4)="","",VLOOKUP($B30,選手名簿!$A$9:$M$58,4)))</f>
        <v/>
      </c>
      <c r="F30" s="7" t="str">
        <f>IF($B30="","",IF(VLOOKUP($B30,選手名簿!$A$9:$M$58,5)="","",VLOOKUP($B30,選手名簿!$A$9:$M$58,5)))</f>
        <v/>
      </c>
    </row>
    <row r="31" spans="1:6" ht="21" customHeight="1" x14ac:dyDescent="0.15">
      <c r="A31" s="155" t="s">
        <v>49</v>
      </c>
      <c r="B31" s="79"/>
      <c r="C31" s="6" t="str">
        <f>IF($B31="","",IF(VLOOKUP($B31,選手名簿!$A$9:$M$58,2)="","",VLOOKUP($B31,選手名簿!$A$9:$M$58,2)))</f>
        <v/>
      </c>
      <c r="D31" s="6" t="str">
        <f>IF($B31="","",IF(VLOOKUP($B31,選手名簿!$A$9:$M$58,3)="","",VLOOKUP($B31,選手名簿!$A$9:$M$58,3)))</f>
        <v/>
      </c>
      <c r="E31" s="6" t="str">
        <f>IF($B31="","",IF(VLOOKUP($B31,選手名簿!$A$9:$M$58,4)="","",VLOOKUP($B31,選手名簿!$A$9:$M$58,4)))</f>
        <v/>
      </c>
      <c r="F31" s="6" t="str">
        <f>IF($B31="","",IF(VLOOKUP($B31,選手名簿!$A$9:$M$58,5)="","",VLOOKUP($B31,選手名簿!$A$9:$M$58,5)))</f>
        <v/>
      </c>
    </row>
    <row r="32" spans="1:6" ht="21" customHeight="1" x14ac:dyDescent="0.15">
      <c r="A32" s="156"/>
      <c r="B32" s="80"/>
      <c r="C32" s="7" t="str">
        <f>IF($B32="","",IF(VLOOKUP($B32,選手名簿!$A$9:$M$58,2)="","",VLOOKUP($B32,選手名簿!$A$9:$M$58,2)))</f>
        <v/>
      </c>
      <c r="D32" s="7" t="str">
        <f>IF($B32="","",IF(VLOOKUP($B32,選手名簿!$A$9:$M$58,3)="","",VLOOKUP($B32,選手名簿!$A$9:$M$58,3)))</f>
        <v/>
      </c>
      <c r="E32" s="7" t="str">
        <f>IF($B32="","",IF(VLOOKUP($B32,選手名簿!$A$9:$M$58,4)="","",VLOOKUP($B32,選手名簿!$A$9:$M$58,4)))</f>
        <v/>
      </c>
      <c r="F32" s="7" t="str">
        <f>IF($B32="","",IF(VLOOKUP($B32,選手名簿!$A$9:$M$58,5)="","",VLOOKUP($B32,選手名簿!$A$9:$M$58,5)))</f>
        <v/>
      </c>
    </row>
    <row r="33" spans="1:7" ht="21" customHeight="1" x14ac:dyDescent="0.15">
      <c r="A33" s="155" t="s">
        <v>50</v>
      </c>
      <c r="B33" s="79"/>
      <c r="C33" s="6" t="str">
        <f>IF($B33="","",IF(VLOOKUP($B33,選手名簿!$A$9:$M$58,2)="","",VLOOKUP($B33,選手名簿!$A$9:$M$58,2)))</f>
        <v/>
      </c>
      <c r="D33" s="6" t="str">
        <f>IF($B33="","",IF(VLOOKUP($B33,選手名簿!$A$9:$M$58,3)="","",VLOOKUP($B33,選手名簿!$A$9:$M$58,3)))</f>
        <v/>
      </c>
      <c r="E33" s="6" t="str">
        <f>IF($B33="","",IF(VLOOKUP($B33,選手名簿!$A$9:$M$58,4)="","",VLOOKUP($B33,選手名簿!$A$9:$M$58,4)))</f>
        <v/>
      </c>
      <c r="F33" s="6" t="str">
        <f>IF($B33="","",IF(VLOOKUP($B33,選手名簿!$A$9:$M$58,5)="","",VLOOKUP($B33,選手名簿!$A$9:$M$58,5)))</f>
        <v/>
      </c>
    </row>
    <row r="34" spans="1:7" ht="21" customHeight="1" x14ac:dyDescent="0.15">
      <c r="A34" s="156"/>
      <c r="B34" s="80"/>
      <c r="C34" s="7" t="str">
        <f>IF($B34="","",IF(VLOOKUP($B34,選手名簿!$A$9:$M$58,2)="","",VLOOKUP($B34,選手名簿!$A$9:$M$58,2)))</f>
        <v/>
      </c>
      <c r="D34" s="7" t="str">
        <f>IF($B34="","",IF(VLOOKUP($B34,選手名簿!$A$9:$M$58,3)="","",VLOOKUP($B34,選手名簿!$A$9:$M$58,3)))</f>
        <v/>
      </c>
      <c r="E34" s="7" t="str">
        <f>IF($B34="","",IF(VLOOKUP($B34,選手名簿!$A$9:$M$58,4)="","",VLOOKUP($B34,選手名簿!$A$9:$M$58,4)))</f>
        <v/>
      </c>
      <c r="F34" s="7" t="str">
        <f>IF($B34="","",IF(VLOOKUP($B34,選手名簿!$A$9:$M$58,5)="","",VLOOKUP($B34,選手名簿!$A$9:$M$58,5)))</f>
        <v/>
      </c>
    </row>
    <row r="38" spans="1:7" x14ac:dyDescent="0.15">
      <c r="B38" t="s">
        <v>26</v>
      </c>
    </row>
    <row r="40" spans="1:7" x14ac:dyDescent="0.15">
      <c r="B40" s="257" t="str">
        <f>選手名簿!J3</f>
        <v>２０２３年４月●日　　</v>
      </c>
      <c r="C40" s="257"/>
    </row>
    <row r="42" spans="1:7" x14ac:dyDescent="0.15">
      <c r="A42" s="124">
        <f>選手名簿!$B$3</f>
        <v>0</v>
      </c>
      <c r="B42" s="120" t="s">
        <v>211</v>
      </c>
      <c r="C42" s="120"/>
      <c r="D42" s="120"/>
      <c r="E42" s="267">
        <f>納入一覧表!$E$4</f>
        <v>0</v>
      </c>
      <c r="F42" s="268"/>
      <c r="G42" s="120"/>
    </row>
  </sheetData>
  <sheetProtection algorithmName="SHA-512" hashValue="UrmhC89qZ3k6OsteA6+Uzw6XYkerrQtaAN6XZg8ZUmvmkfu3CH8rp1bu7OtCq8PW5rYROWTkBJ4Rikwfk8tLUg==" saltValue="SLZYQjH9YZDmpxh0lnDTjw==" spinCount="100000"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5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28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1.25" customWidth="1"/>
    <col min="8" max="8" width="18" customWidth="1"/>
  </cols>
  <sheetData>
    <row r="1" spans="1:8" x14ac:dyDescent="0.15">
      <c r="A1" s="258" t="s">
        <v>13</v>
      </c>
      <c r="B1" s="258"/>
    </row>
    <row r="3" spans="1:8" x14ac:dyDescent="0.15">
      <c r="B3" s="262" t="s">
        <v>203</v>
      </c>
      <c r="C3" s="262"/>
      <c r="D3" s="262"/>
      <c r="E3" s="262"/>
    </row>
    <row r="4" spans="1:8" ht="14.25" thickBot="1" x14ac:dyDescent="0.2"/>
    <row r="5" spans="1:8" ht="14.25" thickBot="1" x14ac:dyDescent="0.2">
      <c r="B5" s="260" t="s">
        <v>16</v>
      </c>
      <c r="C5" s="261"/>
      <c r="E5" s="1" t="s">
        <v>0</v>
      </c>
      <c r="F5" s="5">
        <f>選手名簿!$B$3</f>
        <v>0</v>
      </c>
    </row>
    <row r="7" spans="1:8" x14ac:dyDescent="0.15">
      <c r="B7" t="s">
        <v>14</v>
      </c>
    </row>
    <row r="8" spans="1:8" x14ac:dyDescent="0.15">
      <c r="B8" s="1" t="s">
        <v>15</v>
      </c>
    </row>
    <row r="9" spans="1:8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8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8" ht="32.25" customHeight="1" x14ac:dyDescent="0.15">
      <c r="A11" s="2" t="s">
        <v>17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8" ht="32.25" customHeight="1" x14ac:dyDescent="0.15">
      <c r="A12" s="2" t="s">
        <v>18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  <c r="H12" s="147" t="s">
        <v>228</v>
      </c>
    </row>
    <row r="13" spans="1:8" ht="32.25" customHeight="1" x14ac:dyDescent="0.15">
      <c r="A13" s="2" t="s">
        <v>19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  <c r="H13" s="148" t="s">
        <v>229</v>
      </c>
    </row>
    <row r="14" spans="1:8" ht="32.25" customHeight="1" x14ac:dyDescent="0.15">
      <c r="A14" s="2" t="s">
        <v>20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  <c r="G14" s="146"/>
      <c r="H14" s="151"/>
    </row>
    <row r="15" spans="1:8" ht="32.25" customHeight="1" x14ac:dyDescent="0.15">
      <c r="A15" s="2" t="s">
        <v>21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  <c r="G15" s="146"/>
      <c r="H15" s="151"/>
    </row>
    <row r="16" spans="1:8" ht="32.25" customHeight="1" x14ac:dyDescent="0.15">
      <c r="A16" s="2" t="s">
        <v>22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  <c r="G16" s="146"/>
      <c r="H16" s="151"/>
    </row>
    <row r="17" spans="1:8" ht="32.25" customHeight="1" x14ac:dyDescent="0.15">
      <c r="A17" s="2" t="s">
        <v>23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  <c r="G17" s="146"/>
      <c r="H17" s="151"/>
    </row>
    <row r="18" spans="1:8" ht="32.25" customHeight="1" x14ac:dyDescent="0.15">
      <c r="A18" s="2" t="s">
        <v>24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  <c r="G18" s="146"/>
      <c r="H18" s="151"/>
    </row>
    <row r="19" spans="1:8" ht="32.25" customHeight="1" x14ac:dyDescent="0.15">
      <c r="A19" s="2" t="s">
        <v>25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  <c r="G19" s="146"/>
      <c r="H19" s="151"/>
    </row>
    <row r="20" spans="1:8" ht="32.25" customHeight="1" x14ac:dyDescent="0.15">
      <c r="A20" s="2" t="s">
        <v>28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  <c r="G20" s="146"/>
      <c r="H20" s="151"/>
    </row>
    <row r="24" spans="1:8" x14ac:dyDescent="0.15">
      <c r="B24" t="s">
        <v>26</v>
      </c>
    </row>
    <row r="26" spans="1:8" x14ac:dyDescent="0.15">
      <c r="B26" s="257" t="str">
        <f>選手名簿!J3</f>
        <v>２０２３年４月●日　　</v>
      </c>
      <c r="C26" s="257"/>
    </row>
    <row r="28" spans="1:8" x14ac:dyDescent="0.15">
      <c r="A28" s="124">
        <f>選手名簿!$B$3</f>
        <v>0</v>
      </c>
      <c r="B28" t="s">
        <v>211</v>
      </c>
      <c r="E28" s="267">
        <f>納入一覧表!$E$4</f>
        <v>0</v>
      </c>
      <c r="F28" s="268"/>
    </row>
  </sheetData>
  <sheetProtection algorithmName="SHA-512" hashValue="bz8s7yOe6CdC16GK07tpclL2X1ipYfi5HM1uxpm1lAGaVwTTL0Z8dinWClVRw5OvQyo5CD4SS2KH/AaJE3AEOw==" saltValue="PNj1M1kjvD+XRP90bVSAwg==" spinCount="100000"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8"/>
  <sheetViews>
    <sheetView workbookViewId="0">
      <selection activeCell="F28" sqref="F28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1.25" style="138" customWidth="1"/>
    <col min="8" max="8" width="18" style="138" customWidth="1"/>
  </cols>
  <sheetData>
    <row r="1" spans="1:8" x14ac:dyDescent="0.15">
      <c r="A1" s="258" t="s">
        <v>13</v>
      </c>
      <c r="B1" s="258"/>
    </row>
    <row r="3" spans="1:8" x14ac:dyDescent="0.15">
      <c r="B3" s="262" t="s">
        <v>203</v>
      </c>
      <c r="C3" s="262"/>
      <c r="D3" s="262"/>
      <c r="E3" s="262"/>
    </row>
    <row r="4" spans="1:8" ht="14.25" thickBot="1" x14ac:dyDescent="0.2"/>
    <row r="5" spans="1:8" ht="14.25" thickBot="1" x14ac:dyDescent="0.2">
      <c r="B5" s="260" t="s">
        <v>27</v>
      </c>
      <c r="C5" s="261"/>
      <c r="E5" s="1" t="s">
        <v>0</v>
      </c>
      <c r="F5" s="5">
        <f>選手名簿!$B$3</f>
        <v>0</v>
      </c>
    </row>
    <row r="7" spans="1:8" x14ac:dyDescent="0.15">
      <c r="B7" t="s">
        <v>14</v>
      </c>
    </row>
    <row r="8" spans="1:8" x14ac:dyDescent="0.15">
      <c r="B8" s="1" t="s">
        <v>15</v>
      </c>
    </row>
    <row r="9" spans="1:8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8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8" ht="32.25" customHeight="1" x14ac:dyDescent="0.15">
      <c r="A11" s="2" t="s">
        <v>17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8" ht="32.25" customHeight="1" x14ac:dyDescent="0.15">
      <c r="A12" s="2" t="s">
        <v>18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  <c r="H12" s="147" t="s">
        <v>228</v>
      </c>
    </row>
    <row r="13" spans="1:8" ht="32.25" customHeight="1" x14ac:dyDescent="0.15">
      <c r="A13" s="2" t="s">
        <v>19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  <c r="H13" s="148" t="s">
        <v>229</v>
      </c>
    </row>
    <row r="14" spans="1:8" ht="32.25" customHeight="1" x14ac:dyDescent="0.15">
      <c r="A14" s="2" t="s">
        <v>20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  <c r="G14" s="146"/>
      <c r="H14" s="151"/>
    </row>
    <row r="15" spans="1:8" ht="32.25" customHeight="1" x14ac:dyDescent="0.15">
      <c r="A15" s="2" t="s">
        <v>21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  <c r="G15" s="146"/>
      <c r="H15" s="151"/>
    </row>
    <row r="16" spans="1:8" ht="32.25" customHeight="1" x14ac:dyDescent="0.15">
      <c r="A16" s="2" t="s">
        <v>22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  <c r="G16" s="146"/>
      <c r="H16" s="151"/>
    </row>
    <row r="17" spans="1:8" ht="32.25" customHeight="1" x14ac:dyDescent="0.15">
      <c r="A17" s="2" t="s">
        <v>23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  <c r="G17" s="146"/>
      <c r="H17" s="151"/>
    </row>
    <row r="18" spans="1:8" ht="32.25" customHeight="1" x14ac:dyDescent="0.15">
      <c r="A18" s="2" t="s">
        <v>24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  <c r="G18" s="146"/>
      <c r="H18" s="151"/>
    </row>
    <row r="19" spans="1:8" ht="32.25" customHeight="1" x14ac:dyDescent="0.15">
      <c r="A19" s="2" t="s">
        <v>25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  <c r="G19" s="146"/>
      <c r="H19" s="151"/>
    </row>
    <row r="20" spans="1:8" ht="32.25" customHeight="1" x14ac:dyDescent="0.15">
      <c r="A20" s="2" t="s">
        <v>28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  <c r="G20" s="146"/>
      <c r="H20" s="151"/>
    </row>
    <row r="24" spans="1:8" x14ac:dyDescent="0.15">
      <c r="B24" t="s">
        <v>26</v>
      </c>
    </row>
    <row r="26" spans="1:8" x14ac:dyDescent="0.15">
      <c r="B26" s="257" t="str">
        <f>選手名簿!J3</f>
        <v>２０２３年４月●日　　</v>
      </c>
      <c r="C26" s="257"/>
    </row>
    <row r="28" spans="1:8" x14ac:dyDescent="0.15">
      <c r="A28" s="124">
        <f>選手名簿!$B$3</f>
        <v>0</v>
      </c>
      <c r="B28" s="120" t="s">
        <v>211</v>
      </c>
      <c r="C28" s="120"/>
      <c r="D28" s="120"/>
      <c r="E28" s="267">
        <f>納入一覧表!$E$4</f>
        <v>0</v>
      </c>
      <c r="F28" s="268"/>
    </row>
  </sheetData>
  <sheetProtection algorithmName="SHA-512" hashValue="kGzK/PAuQC1YY7r6EUxL7Cf5AmZZ+fXvAe27BB4o8lts927rmb+P2nn0TqImT6yfojMNrIEuPFyWQpvT2UW1jA==" saltValue="YAVW/T9llbylAqghiiYbTA==" spinCount="100000"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H30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1.25" style="138" customWidth="1"/>
    <col min="8" max="8" width="18" style="138" customWidth="1"/>
  </cols>
  <sheetData>
    <row r="1" spans="1:8" x14ac:dyDescent="0.15">
      <c r="A1" s="258" t="s">
        <v>13</v>
      </c>
      <c r="B1" s="258"/>
    </row>
    <row r="3" spans="1:8" x14ac:dyDescent="0.15">
      <c r="B3" s="262" t="s">
        <v>203</v>
      </c>
      <c r="C3" s="262"/>
      <c r="D3" s="262"/>
      <c r="E3" s="262"/>
    </row>
    <row r="4" spans="1:8" ht="14.25" thickBot="1" x14ac:dyDescent="0.2"/>
    <row r="5" spans="1:8" ht="14.25" thickBot="1" x14ac:dyDescent="0.2">
      <c r="B5" s="260" t="s">
        <v>185</v>
      </c>
      <c r="C5" s="261"/>
      <c r="E5" s="1" t="s">
        <v>0</v>
      </c>
      <c r="F5" s="5">
        <f>選手名簿!$B$3</f>
        <v>0</v>
      </c>
    </row>
    <row r="7" spans="1:8" x14ac:dyDescent="0.15">
      <c r="B7" t="s">
        <v>14</v>
      </c>
    </row>
    <row r="8" spans="1:8" x14ac:dyDescent="0.15">
      <c r="B8" s="1" t="s">
        <v>15</v>
      </c>
    </row>
    <row r="9" spans="1:8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8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8" ht="32.25" customHeight="1" x14ac:dyDescent="0.15">
      <c r="A11" s="2" t="s">
        <v>17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8" ht="32.25" customHeight="1" x14ac:dyDescent="0.15">
      <c r="A12" s="2" t="s">
        <v>18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  <c r="H12" s="147" t="s">
        <v>228</v>
      </c>
    </row>
    <row r="13" spans="1:8" ht="32.25" customHeight="1" x14ac:dyDescent="0.15">
      <c r="A13" s="2" t="s">
        <v>19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  <c r="H13" s="148" t="s">
        <v>229</v>
      </c>
    </row>
    <row r="14" spans="1:8" ht="32.25" customHeight="1" x14ac:dyDescent="0.15">
      <c r="A14" s="2" t="s">
        <v>20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  <c r="G14" s="146"/>
      <c r="H14" s="151"/>
    </row>
    <row r="15" spans="1:8" ht="32.25" customHeight="1" x14ac:dyDescent="0.15">
      <c r="A15" s="2" t="s">
        <v>21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  <c r="G15" s="146"/>
      <c r="H15" s="151"/>
    </row>
    <row r="16" spans="1:8" ht="32.25" customHeight="1" x14ac:dyDescent="0.15">
      <c r="A16" s="2" t="s">
        <v>22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  <c r="G16" s="146"/>
      <c r="H16" s="151"/>
    </row>
    <row r="17" spans="1:8" ht="32.25" customHeight="1" x14ac:dyDescent="0.15">
      <c r="A17" s="2" t="s">
        <v>23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  <c r="G17" s="146"/>
      <c r="H17" s="151"/>
    </row>
    <row r="18" spans="1:8" ht="32.25" customHeight="1" x14ac:dyDescent="0.15">
      <c r="A18" s="2" t="s">
        <v>24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  <c r="G18" s="146"/>
      <c r="H18" s="151"/>
    </row>
    <row r="19" spans="1:8" ht="32.25" customHeight="1" x14ac:dyDescent="0.15">
      <c r="A19" s="2" t="s">
        <v>25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  <c r="G19" s="146"/>
      <c r="H19" s="151"/>
    </row>
    <row r="20" spans="1:8" ht="32.25" customHeight="1" x14ac:dyDescent="0.15">
      <c r="A20" s="2" t="s">
        <v>28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  <c r="G20" s="146"/>
      <c r="H20" s="151"/>
    </row>
    <row r="21" spans="1:8" ht="32.25" customHeight="1" x14ac:dyDescent="0.15">
      <c r="A21" s="2" t="s">
        <v>29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  <c r="G21" s="146"/>
      <c r="H21" s="151"/>
    </row>
    <row r="22" spans="1:8" ht="32.25" customHeight="1" x14ac:dyDescent="0.15">
      <c r="A22" s="2" t="s">
        <v>30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  <c r="G22" s="146"/>
      <c r="H22" s="151"/>
    </row>
    <row r="26" spans="1:8" x14ac:dyDescent="0.15">
      <c r="B26" t="s">
        <v>26</v>
      </c>
    </row>
    <row r="28" spans="1:8" x14ac:dyDescent="0.15">
      <c r="B28" s="257" t="str">
        <f>選手名簿!J3</f>
        <v>２０２３年４月●日　　</v>
      </c>
      <c r="C28" s="257"/>
    </row>
    <row r="30" spans="1:8" x14ac:dyDescent="0.15">
      <c r="A30" s="124">
        <f>選手名簿!$B$3</f>
        <v>0</v>
      </c>
      <c r="B30" s="120" t="s">
        <v>211</v>
      </c>
      <c r="C30" s="120"/>
      <c r="D30" s="120"/>
      <c r="E30" s="267">
        <f>納入一覧表!$E$4</f>
        <v>0</v>
      </c>
      <c r="F30" s="268"/>
    </row>
  </sheetData>
  <sheetProtection algorithmName="SHA-512" hashValue="R0Ojr0XcCwMlNS25q5/RzPDEI7LfbADVOEQzpuwFAs1wsmYCQfhMHp+jmmuJyiBk9e/KeSxjYVh/G4MekFXW+g==" saltValue="/noZ6t99CZRSwWnCICL65w==" spinCount="100000"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H30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1.25" style="138" customWidth="1"/>
    <col min="8" max="8" width="18" style="138" customWidth="1"/>
  </cols>
  <sheetData>
    <row r="1" spans="1:8" x14ac:dyDescent="0.15">
      <c r="A1" s="258" t="s">
        <v>13</v>
      </c>
      <c r="B1" s="258"/>
    </row>
    <row r="3" spans="1:8" x14ac:dyDescent="0.15">
      <c r="B3" s="262" t="s">
        <v>203</v>
      </c>
      <c r="C3" s="262"/>
      <c r="D3" s="262"/>
      <c r="E3" s="262"/>
    </row>
    <row r="4" spans="1:8" ht="14.25" thickBot="1" x14ac:dyDescent="0.2"/>
    <row r="5" spans="1:8" ht="14.25" thickBot="1" x14ac:dyDescent="0.2">
      <c r="B5" s="260" t="s">
        <v>186</v>
      </c>
      <c r="C5" s="261"/>
      <c r="E5" s="1" t="s">
        <v>0</v>
      </c>
      <c r="F5" s="5">
        <f>選手名簿!$B$3</f>
        <v>0</v>
      </c>
    </row>
    <row r="7" spans="1:8" x14ac:dyDescent="0.15">
      <c r="B7" t="s">
        <v>14</v>
      </c>
    </row>
    <row r="8" spans="1:8" x14ac:dyDescent="0.15">
      <c r="B8" s="1" t="s">
        <v>15</v>
      </c>
    </row>
    <row r="9" spans="1:8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8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8" ht="32.25" customHeight="1" x14ac:dyDescent="0.15">
      <c r="A11" s="2" t="s">
        <v>17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8" ht="32.25" customHeight="1" x14ac:dyDescent="0.15">
      <c r="A12" s="2" t="s">
        <v>18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  <c r="H12" s="147" t="s">
        <v>228</v>
      </c>
    </row>
    <row r="13" spans="1:8" ht="32.25" customHeight="1" x14ac:dyDescent="0.15">
      <c r="A13" s="2" t="s">
        <v>19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  <c r="H13" s="148" t="s">
        <v>229</v>
      </c>
    </row>
    <row r="14" spans="1:8" ht="32.25" customHeight="1" x14ac:dyDescent="0.15">
      <c r="A14" s="2" t="s">
        <v>20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  <c r="G14" s="146"/>
      <c r="H14" s="151"/>
    </row>
    <row r="15" spans="1:8" ht="32.25" customHeight="1" x14ac:dyDescent="0.15">
      <c r="A15" s="2" t="s">
        <v>21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  <c r="G15" s="146"/>
      <c r="H15" s="151"/>
    </row>
    <row r="16" spans="1:8" ht="32.25" customHeight="1" x14ac:dyDescent="0.15">
      <c r="A16" s="2" t="s">
        <v>22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  <c r="G16" s="146"/>
      <c r="H16" s="151"/>
    </row>
    <row r="17" spans="1:8" ht="32.25" customHeight="1" x14ac:dyDescent="0.15">
      <c r="A17" s="2" t="s">
        <v>23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  <c r="G17" s="146"/>
      <c r="H17" s="151"/>
    </row>
    <row r="18" spans="1:8" ht="32.25" customHeight="1" x14ac:dyDescent="0.15">
      <c r="A18" s="2" t="s">
        <v>24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  <c r="G18" s="146"/>
      <c r="H18" s="151"/>
    </row>
    <row r="19" spans="1:8" ht="32.25" customHeight="1" x14ac:dyDescent="0.15">
      <c r="A19" s="2" t="s">
        <v>25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  <c r="G19" s="146"/>
      <c r="H19" s="151"/>
    </row>
    <row r="20" spans="1:8" ht="32.25" customHeight="1" x14ac:dyDescent="0.15">
      <c r="A20" s="2" t="s">
        <v>28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  <c r="G20" s="146"/>
      <c r="H20" s="151"/>
    </row>
    <row r="21" spans="1:8" ht="32.25" customHeight="1" x14ac:dyDescent="0.15">
      <c r="A21" s="2" t="s">
        <v>29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  <c r="G21" s="146"/>
      <c r="H21" s="151"/>
    </row>
    <row r="22" spans="1:8" ht="32.25" customHeight="1" x14ac:dyDescent="0.15">
      <c r="A22" s="2" t="s">
        <v>30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  <c r="G22" s="146"/>
      <c r="H22" s="151"/>
    </row>
    <row r="26" spans="1:8" x14ac:dyDescent="0.15">
      <c r="B26" t="s">
        <v>26</v>
      </c>
    </row>
    <row r="28" spans="1:8" x14ac:dyDescent="0.15">
      <c r="B28" s="257" t="str">
        <f>選手名簿!J3</f>
        <v>２０２３年４月●日　　</v>
      </c>
      <c r="C28" s="257"/>
    </row>
    <row r="30" spans="1:8" x14ac:dyDescent="0.15">
      <c r="A30" s="124">
        <f>選手名簿!$B$3</f>
        <v>0</v>
      </c>
      <c r="B30" s="120" t="s">
        <v>211</v>
      </c>
      <c r="C30" s="120"/>
      <c r="D30" s="120"/>
      <c r="E30" s="267">
        <f>納入一覧表!$E$4</f>
        <v>0</v>
      </c>
      <c r="F30" s="268"/>
    </row>
  </sheetData>
  <sheetProtection algorithmName="SHA-512" hashValue="v/ZIK81j4jtsn9dC4Av/rQ9NFjKw1WctQYf8kNIu5s7bzUGFRHggqefTv2w5bdlf7qOnNLrbGOoTzgk8LWZ8qQ==" saltValue="Se4OkUD6gIU/qtGlbqisXA==" spinCount="100000"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4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H30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  <col min="8" max="8" width="18" style="138" customWidth="1"/>
  </cols>
  <sheetData>
    <row r="1" spans="1:8" x14ac:dyDescent="0.15">
      <c r="A1" s="258" t="s">
        <v>13</v>
      </c>
      <c r="B1" s="258"/>
    </row>
    <row r="3" spans="1:8" x14ac:dyDescent="0.15">
      <c r="B3" s="262" t="s">
        <v>203</v>
      </c>
      <c r="C3" s="262"/>
      <c r="D3" s="262"/>
      <c r="E3" s="262"/>
    </row>
    <row r="4" spans="1:8" ht="14.25" thickBot="1" x14ac:dyDescent="0.2"/>
    <row r="5" spans="1:8" ht="14.25" thickBot="1" x14ac:dyDescent="0.2">
      <c r="B5" s="260" t="s">
        <v>193</v>
      </c>
      <c r="C5" s="263"/>
      <c r="D5" s="261"/>
      <c r="E5" s="1" t="s">
        <v>0</v>
      </c>
      <c r="F5" s="5">
        <f>選手名簿!$B$3</f>
        <v>0</v>
      </c>
    </row>
    <row r="7" spans="1:8" x14ac:dyDescent="0.15">
      <c r="B7" t="s">
        <v>14</v>
      </c>
      <c r="G7" s="123" t="s">
        <v>230</v>
      </c>
    </row>
    <row r="8" spans="1:8" x14ac:dyDescent="0.15">
      <c r="B8" s="1" t="s">
        <v>15</v>
      </c>
      <c r="G8" s="122" t="s">
        <v>15</v>
      </c>
    </row>
    <row r="9" spans="1:8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  <c r="G9" s="159" t="s">
        <v>192</v>
      </c>
    </row>
    <row r="10" spans="1:8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  <c r="G10" s="159"/>
    </row>
    <row r="11" spans="1:8" ht="32.25" customHeight="1" x14ac:dyDescent="0.15">
      <c r="A11" s="2" t="s">
        <v>17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  <c r="G11" s="89"/>
    </row>
    <row r="12" spans="1:8" ht="32.25" customHeight="1" x14ac:dyDescent="0.15">
      <c r="A12" s="2" t="s">
        <v>18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  <c r="G12" s="89"/>
      <c r="H12" s="147" t="s">
        <v>228</v>
      </c>
    </row>
    <row r="13" spans="1:8" ht="32.25" customHeight="1" x14ac:dyDescent="0.15">
      <c r="A13" s="2" t="s">
        <v>19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  <c r="G13" s="89"/>
      <c r="H13" s="148" t="s">
        <v>229</v>
      </c>
    </row>
    <row r="14" spans="1:8" ht="32.25" customHeight="1" x14ac:dyDescent="0.15">
      <c r="A14" s="2" t="s">
        <v>20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  <c r="G14" s="154"/>
      <c r="H14" s="151"/>
    </row>
    <row r="15" spans="1:8" ht="32.25" customHeight="1" x14ac:dyDescent="0.15">
      <c r="A15" s="2" t="s">
        <v>21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  <c r="G15" s="154"/>
      <c r="H15" s="151"/>
    </row>
    <row r="16" spans="1:8" ht="32.25" customHeight="1" x14ac:dyDescent="0.15">
      <c r="A16" s="2" t="s">
        <v>22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  <c r="G16" s="154"/>
      <c r="H16" s="151"/>
    </row>
    <row r="17" spans="1:8" ht="32.25" customHeight="1" x14ac:dyDescent="0.15">
      <c r="A17" s="2" t="s">
        <v>23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  <c r="G17" s="154"/>
      <c r="H17" s="151"/>
    </row>
    <row r="18" spans="1:8" ht="32.25" customHeight="1" x14ac:dyDescent="0.15">
      <c r="A18" s="2" t="s">
        <v>24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  <c r="G18" s="154"/>
      <c r="H18" s="151"/>
    </row>
    <row r="19" spans="1:8" ht="32.25" customHeight="1" x14ac:dyDescent="0.15">
      <c r="A19" s="2" t="s">
        <v>25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  <c r="G19" s="154"/>
      <c r="H19" s="151"/>
    </row>
    <row r="20" spans="1:8" ht="32.25" customHeight="1" x14ac:dyDescent="0.15">
      <c r="A20" s="2" t="s">
        <v>28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  <c r="G20" s="154"/>
      <c r="H20" s="151"/>
    </row>
    <row r="21" spans="1:8" ht="32.25" customHeight="1" x14ac:dyDescent="0.15">
      <c r="A21" s="2" t="s">
        <v>29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  <c r="G21" s="154"/>
      <c r="H21" s="151"/>
    </row>
    <row r="22" spans="1:8" ht="32.25" customHeight="1" x14ac:dyDescent="0.15">
      <c r="A22" s="2" t="s">
        <v>30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  <c r="G22" s="154"/>
      <c r="H22" s="151"/>
    </row>
    <row r="26" spans="1:8" x14ac:dyDescent="0.15">
      <c r="B26" t="s">
        <v>26</v>
      </c>
    </row>
    <row r="28" spans="1:8" x14ac:dyDescent="0.15">
      <c r="B28" s="257" t="str">
        <f>選手名簿!J3</f>
        <v>２０２３年４月●日　　</v>
      </c>
      <c r="C28" s="257"/>
    </row>
    <row r="30" spans="1:8" x14ac:dyDescent="0.15">
      <c r="A30" s="124">
        <f>選手名簿!$B$3</f>
        <v>0</v>
      </c>
      <c r="B30" s="120" t="s">
        <v>211</v>
      </c>
      <c r="C30" s="120"/>
      <c r="D30" s="120"/>
      <c r="E30" s="267">
        <f>納入一覧表!$E$4</f>
        <v>0</v>
      </c>
      <c r="F30" s="268"/>
      <c r="G30" s="120"/>
    </row>
  </sheetData>
  <sheetProtection algorithmName="SHA-512" hashValue="GXF2tVovhAmPCuokNLwwzsYxqv1bTOdVXBQ7lJabF+QcB01m6KYsUO0f/egv26wmABH/xf2ImpO4NrDlfxhtMg==" saltValue="4Bs3Kx2kYSPUf8X7Y9mqjw==" spinCount="100000"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5"/>
  <printOptions horizontalCentered="1"/>
  <pageMargins left="0.70866141732283472" right="0.38" top="0.78740157480314965" bottom="0.78740157480314965" header="0.31496062992125984" footer="0.31496062992125984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58" t="s">
        <v>13</v>
      </c>
      <c r="B1" s="258"/>
    </row>
    <row r="3" spans="1:6" x14ac:dyDescent="0.15">
      <c r="B3" s="262" t="s">
        <v>203</v>
      </c>
      <c r="C3" s="262"/>
      <c r="D3" s="262"/>
      <c r="E3" s="262"/>
    </row>
    <row r="4" spans="1:6" ht="14.25" thickBot="1" x14ac:dyDescent="0.2"/>
    <row r="5" spans="1:6" ht="14.25" thickBot="1" x14ac:dyDescent="0.2">
      <c r="B5" s="260" t="s">
        <v>31</v>
      </c>
      <c r="C5" s="261"/>
      <c r="E5" s="1" t="s">
        <v>0</v>
      </c>
      <c r="F5" s="5">
        <f>選手名簿!$B$3</f>
        <v>0</v>
      </c>
    </row>
    <row r="7" spans="1:6" x14ac:dyDescent="0.15">
      <c r="B7" t="s">
        <v>14</v>
      </c>
    </row>
    <row r="8" spans="1:6" x14ac:dyDescent="0.15">
      <c r="B8" s="1" t="s">
        <v>15</v>
      </c>
    </row>
    <row r="9" spans="1:6" x14ac:dyDescent="0.15">
      <c r="A9" s="259"/>
      <c r="B9" s="155" t="s">
        <v>1</v>
      </c>
      <c r="C9" s="159" t="s">
        <v>4</v>
      </c>
      <c r="D9" s="159"/>
      <c r="E9" s="159" t="s">
        <v>3</v>
      </c>
      <c r="F9" s="159"/>
    </row>
    <row r="10" spans="1:6" x14ac:dyDescent="0.15">
      <c r="A10" s="259"/>
      <c r="B10" s="156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20</v>
      </c>
      <c r="B11" s="60"/>
      <c r="C11" s="2" t="str">
        <f>IF($B11="","",IF(VLOOKUP($B11,選手名簿!$A$9:$M$58,2)="","",VLOOKUP($B11,選手名簿!$A$9:$M$58,2)))</f>
        <v/>
      </c>
      <c r="D11" s="2" t="str">
        <f>IF($B11="","",IF(VLOOKUP($B11,選手名簿!$A$9:$M$58,3)="","",VLOOKUP($B11,選手名簿!$A$9:$M$58,3)))</f>
        <v/>
      </c>
      <c r="E11" s="2" t="str">
        <f>IF($B11="","",IF(VLOOKUP($B11,選手名簿!$A$9:$M$58,4)="","",VLOOKUP($B11,選手名簿!$A$9:$M$58,4)))</f>
        <v/>
      </c>
      <c r="F11" s="2" t="str">
        <f>IF($B11="","",IF(VLOOKUP($B11,選手名簿!$A$9:$M$58,5)="","",VLOOKUP($B11,選手名簿!$A$9:$M$58,5)))</f>
        <v/>
      </c>
    </row>
    <row r="12" spans="1:6" ht="32.25" customHeight="1" x14ac:dyDescent="0.15">
      <c r="A12" s="2" t="s">
        <v>21</v>
      </c>
      <c r="B12" s="60"/>
      <c r="C12" s="2" t="str">
        <f>IF($B12="","",IF(VLOOKUP($B12,選手名簿!$A$9:$M$58,2)="","",VLOOKUP($B12,選手名簿!$A$9:$M$58,2)))</f>
        <v/>
      </c>
      <c r="D12" s="2" t="str">
        <f>IF($B12="","",IF(VLOOKUP($B12,選手名簿!$A$9:$M$58,3)="","",VLOOKUP($B12,選手名簿!$A$9:$M$58,3)))</f>
        <v/>
      </c>
      <c r="E12" s="2" t="str">
        <f>IF($B12="","",IF(VLOOKUP($B12,選手名簿!$A$9:$M$58,4)="","",VLOOKUP($B12,選手名簿!$A$9:$M$58,4)))</f>
        <v/>
      </c>
      <c r="F12" s="2" t="str">
        <f>IF($B12="","",IF(VLOOKUP($B12,選手名簿!$A$9:$M$58,5)="","",VLOOKUP($B12,選手名簿!$A$9:$M$58,5)))</f>
        <v/>
      </c>
    </row>
    <row r="13" spans="1:6" ht="32.25" customHeight="1" x14ac:dyDescent="0.15">
      <c r="A13" s="2" t="s">
        <v>22</v>
      </c>
      <c r="B13" s="60"/>
      <c r="C13" s="2" t="str">
        <f>IF($B13="","",IF(VLOOKUP($B13,選手名簿!$A$9:$M$58,2)="","",VLOOKUP($B13,選手名簿!$A$9:$M$58,2)))</f>
        <v/>
      </c>
      <c r="D13" s="2" t="str">
        <f>IF($B13="","",IF(VLOOKUP($B13,選手名簿!$A$9:$M$58,3)="","",VLOOKUP($B13,選手名簿!$A$9:$M$58,3)))</f>
        <v/>
      </c>
      <c r="E13" s="2" t="str">
        <f>IF($B13="","",IF(VLOOKUP($B13,選手名簿!$A$9:$M$58,4)="","",VLOOKUP($B13,選手名簿!$A$9:$M$58,4)))</f>
        <v/>
      </c>
      <c r="F13" s="2" t="str">
        <f>IF($B13="","",IF(VLOOKUP($B13,選手名簿!$A$9:$M$58,5)="","",VLOOKUP($B13,選手名簿!$A$9:$M$58,5)))</f>
        <v/>
      </c>
    </row>
    <row r="14" spans="1:6" ht="32.25" customHeight="1" x14ac:dyDescent="0.15">
      <c r="A14" s="2" t="s">
        <v>23</v>
      </c>
      <c r="B14" s="60"/>
      <c r="C14" s="2" t="str">
        <f>IF($B14="","",IF(VLOOKUP($B14,選手名簿!$A$9:$M$58,2)="","",VLOOKUP($B14,選手名簿!$A$9:$M$58,2)))</f>
        <v/>
      </c>
      <c r="D14" s="2" t="str">
        <f>IF($B14="","",IF(VLOOKUP($B14,選手名簿!$A$9:$M$58,3)="","",VLOOKUP($B14,選手名簿!$A$9:$M$58,3)))</f>
        <v/>
      </c>
      <c r="E14" s="2" t="str">
        <f>IF($B14="","",IF(VLOOKUP($B14,選手名簿!$A$9:$M$58,4)="","",VLOOKUP($B14,選手名簿!$A$9:$M$58,4)))</f>
        <v/>
      </c>
      <c r="F14" s="2" t="str">
        <f>IF($B14="","",IF(VLOOKUP($B14,選手名簿!$A$9:$M$58,5)="","",VLOOKUP($B14,選手名簿!$A$9:$M$58,5)))</f>
        <v/>
      </c>
    </row>
    <row r="15" spans="1:6" ht="32.25" customHeight="1" x14ac:dyDescent="0.15">
      <c r="A15" s="2" t="s">
        <v>24</v>
      </c>
      <c r="B15" s="60"/>
      <c r="C15" s="2" t="str">
        <f>IF($B15="","",IF(VLOOKUP($B15,選手名簿!$A$9:$M$58,2)="","",VLOOKUP($B15,選手名簿!$A$9:$M$58,2)))</f>
        <v/>
      </c>
      <c r="D15" s="2" t="str">
        <f>IF($B15="","",IF(VLOOKUP($B15,選手名簿!$A$9:$M$58,3)="","",VLOOKUP($B15,選手名簿!$A$9:$M$58,3)))</f>
        <v/>
      </c>
      <c r="E15" s="2" t="str">
        <f>IF($B15="","",IF(VLOOKUP($B15,選手名簿!$A$9:$M$58,4)="","",VLOOKUP($B15,選手名簿!$A$9:$M$58,4)))</f>
        <v/>
      </c>
      <c r="F15" s="2" t="str">
        <f>IF($B15="","",IF(VLOOKUP($B15,選手名簿!$A$9:$M$58,5)="","",VLOOKUP($B15,選手名簿!$A$9:$M$58,5)))</f>
        <v/>
      </c>
    </row>
    <row r="16" spans="1:6" ht="32.25" customHeight="1" x14ac:dyDescent="0.15">
      <c r="A16" s="2" t="s">
        <v>25</v>
      </c>
      <c r="B16" s="60"/>
      <c r="C16" s="2" t="str">
        <f>IF($B16="","",IF(VLOOKUP($B16,選手名簿!$A$9:$M$58,2)="","",VLOOKUP($B16,選手名簿!$A$9:$M$58,2)))</f>
        <v/>
      </c>
      <c r="D16" s="2" t="str">
        <f>IF($B16="","",IF(VLOOKUP($B16,選手名簿!$A$9:$M$58,3)="","",VLOOKUP($B16,選手名簿!$A$9:$M$58,3)))</f>
        <v/>
      </c>
      <c r="E16" s="2" t="str">
        <f>IF($B16="","",IF(VLOOKUP($B16,選手名簿!$A$9:$M$58,4)="","",VLOOKUP($B16,選手名簿!$A$9:$M$58,4)))</f>
        <v/>
      </c>
      <c r="F16" s="2" t="str">
        <f>IF($B16="","",IF(VLOOKUP($B16,選手名簿!$A$9:$M$58,5)="","",VLOOKUP($B16,選手名簿!$A$9:$M$58,5)))</f>
        <v/>
      </c>
    </row>
    <row r="17" spans="1:6" ht="32.25" customHeight="1" x14ac:dyDescent="0.15">
      <c r="A17" s="2" t="s">
        <v>28</v>
      </c>
      <c r="B17" s="60"/>
      <c r="C17" s="2" t="str">
        <f>IF($B17="","",IF(VLOOKUP($B17,選手名簿!$A$9:$M$58,2)="","",VLOOKUP($B17,選手名簿!$A$9:$M$58,2)))</f>
        <v/>
      </c>
      <c r="D17" s="2" t="str">
        <f>IF($B17="","",IF(VLOOKUP($B17,選手名簿!$A$9:$M$58,3)="","",VLOOKUP($B17,選手名簿!$A$9:$M$58,3)))</f>
        <v/>
      </c>
      <c r="E17" s="2" t="str">
        <f>IF($B17="","",IF(VLOOKUP($B17,選手名簿!$A$9:$M$58,4)="","",VLOOKUP($B17,選手名簿!$A$9:$M$58,4)))</f>
        <v/>
      </c>
      <c r="F17" s="2" t="str">
        <f>IF($B17="","",IF(VLOOKUP($B17,選手名簿!$A$9:$M$58,5)="","",VLOOKUP($B17,選手名簿!$A$9:$M$58,5)))</f>
        <v/>
      </c>
    </row>
    <row r="18" spans="1:6" ht="32.25" customHeight="1" x14ac:dyDescent="0.15">
      <c r="A18" s="2" t="s">
        <v>29</v>
      </c>
      <c r="B18" s="60"/>
      <c r="C18" s="2" t="str">
        <f>IF($B18="","",IF(VLOOKUP($B18,選手名簿!$A$9:$M$58,2)="","",VLOOKUP($B18,選手名簿!$A$9:$M$58,2)))</f>
        <v/>
      </c>
      <c r="D18" s="2" t="str">
        <f>IF($B18="","",IF(VLOOKUP($B18,選手名簿!$A$9:$M$58,3)="","",VLOOKUP($B18,選手名簿!$A$9:$M$58,3)))</f>
        <v/>
      </c>
      <c r="E18" s="2" t="str">
        <f>IF($B18="","",IF(VLOOKUP($B18,選手名簿!$A$9:$M$58,4)="","",VLOOKUP($B18,選手名簿!$A$9:$M$58,4)))</f>
        <v/>
      </c>
      <c r="F18" s="2" t="str">
        <f>IF($B18="","",IF(VLOOKUP($B18,選手名簿!$A$9:$M$58,5)="","",VLOOKUP($B18,選手名簿!$A$9:$M$58,5)))</f>
        <v/>
      </c>
    </row>
    <row r="19" spans="1:6" ht="32.25" customHeight="1" x14ac:dyDescent="0.15">
      <c r="A19" s="2" t="s">
        <v>30</v>
      </c>
      <c r="B19" s="60"/>
      <c r="C19" s="2" t="str">
        <f>IF($B19="","",IF(VLOOKUP($B19,選手名簿!$A$9:$M$58,2)="","",VLOOKUP($B19,選手名簿!$A$9:$M$58,2)))</f>
        <v/>
      </c>
      <c r="D19" s="2" t="str">
        <f>IF($B19="","",IF(VLOOKUP($B19,選手名簿!$A$9:$M$58,3)="","",VLOOKUP($B19,選手名簿!$A$9:$M$58,3)))</f>
        <v/>
      </c>
      <c r="E19" s="2" t="str">
        <f>IF($B19="","",IF(VLOOKUP($B19,選手名簿!$A$9:$M$58,4)="","",VLOOKUP($B19,選手名簿!$A$9:$M$58,4)))</f>
        <v/>
      </c>
      <c r="F19" s="2" t="str">
        <f>IF($B19="","",IF(VLOOKUP($B19,選手名簿!$A$9:$M$58,5)="","",VLOOKUP($B19,選手名簿!$A$9:$M$58,5)))</f>
        <v/>
      </c>
    </row>
    <row r="20" spans="1:6" ht="32.25" customHeight="1" x14ac:dyDescent="0.15">
      <c r="A20" s="2" t="s">
        <v>32</v>
      </c>
      <c r="B20" s="60"/>
      <c r="C20" s="2" t="str">
        <f>IF($B20="","",IF(VLOOKUP($B20,選手名簿!$A$9:$M$58,2)="","",VLOOKUP($B20,選手名簿!$A$9:$M$58,2)))</f>
        <v/>
      </c>
      <c r="D20" s="2" t="str">
        <f>IF($B20="","",IF(VLOOKUP($B20,選手名簿!$A$9:$M$58,3)="","",VLOOKUP($B20,選手名簿!$A$9:$M$58,3)))</f>
        <v/>
      </c>
      <c r="E20" s="2" t="str">
        <f>IF($B20="","",IF(VLOOKUP($B20,選手名簿!$A$9:$M$58,4)="","",VLOOKUP($B20,選手名簿!$A$9:$M$58,4)))</f>
        <v/>
      </c>
      <c r="F20" s="2" t="str">
        <f>IF($B20="","",IF(VLOOKUP($B20,選手名簿!$A$9:$M$58,5)="","",VLOOKUP($B20,選手名簿!$A$9:$M$58,5)))</f>
        <v/>
      </c>
    </row>
    <row r="21" spans="1:6" ht="32.25" customHeight="1" x14ac:dyDescent="0.15">
      <c r="A21" s="2" t="s">
        <v>33</v>
      </c>
      <c r="B21" s="60"/>
      <c r="C21" s="2" t="str">
        <f>IF($B21="","",IF(VLOOKUP($B21,選手名簿!$A$9:$M$58,2)="","",VLOOKUP($B21,選手名簿!$A$9:$M$58,2)))</f>
        <v/>
      </c>
      <c r="D21" s="2" t="str">
        <f>IF($B21="","",IF(VLOOKUP($B21,選手名簿!$A$9:$M$58,3)="","",VLOOKUP($B21,選手名簿!$A$9:$M$58,3)))</f>
        <v/>
      </c>
      <c r="E21" s="2" t="str">
        <f>IF($B21="","",IF(VLOOKUP($B21,選手名簿!$A$9:$M$58,4)="","",VLOOKUP($B21,選手名簿!$A$9:$M$58,4)))</f>
        <v/>
      </c>
      <c r="F21" s="2" t="str">
        <f>IF($B21="","",IF(VLOOKUP($B21,選手名簿!$A$9:$M$58,5)="","",VLOOKUP($B21,選手名簿!$A$9:$M$58,5)))</f>
        <v/>
      </c>
    </row>
    <row r="22" spans="1:6" ht="32.25" customHeight="1" x14ac:dyDescent="0.15">
      <c r="A22" s="2" t="s">
        <v>34</v>
      </c>
      <c r="B22" s="60"/>
      <c r="C22" s="2" t="str">
        <f>IF($B22="","",IF(VLOOKUP($B22,選手名簿!$A$9:$M$58,2)="","",VLOOKUP($B22,選手名簿!$A$9:$M$58,2)))</f>
        <v/>
      </c>
      <c r="D22" s="2" t="str">
        <f>IF($B22="","",IF(VLOOKUP($B22,選手名簿!$A$9:$M$58,3)="","",VLOOKUP($B22,選手名簿!$A$9:$M$58,3)))</f>
        <v/>
      </c>
      <c r="E22" s="2" t="str">
        <f>IF($B22="","",IF(VLOOKUP($B22,選手名簿!$A$9:$M$58,4)="","",VLOOKUP($B22,選手名簿!$A$9:$M$58,4)))</f>
        <v/>
      </c>
      <c r="F22" s="2" t="str">
        <f>IF($B22="","",IF(VLOOKUP($B22,選手名簿!$A$9:$M$58,5)="","",VLOOKUP($B22,選手名簿!$A$9:$M$58,5)))</f>
        <v/>
      </c>
    </row>
    <row r="23" spans="1:6" ht="32.25" customHeight="1" x14ac:dyDescent="0.15">
      <c r="A23" s="2" t="s">
        <v>35</v>
      </c>
      <c r="B23" s="60"/>
      <c r="C23" s="2" t="str">
        <f>IF($B23="","",IF(VLOOKUP($B23,選手名簿!$A$9:$M$58,2)="","",VLOOKUP($B23,選手名簿!$A$9:$M$58,2)))</f>
        <v/>
      </c>
      <c r="D23" s="2" t="str">
        <f>IF($B23="","",IF(VLOOKUP($B23,選手名簿!$A$9:$M$58,3)="","",VLOOKUP($B23,選手名簿!$A$9:$M$58,3)))</f>
        <v/>
      </c>
      <c r="E23" s="2" t="str">
        <f>IF($B23="","",IF(VLOOKUP($B23,選手名簿!$A$9:$M$58,4)="","",VLOOKUP($B23,選手名簿!$A$9:$M$58,4)))</f>
        <v/>
      </c>
      <c r="F23" s="2" t="str">
        <f>IF($B23="","",IF(VLOOKUP($B23,選手名簿!$A$9:$M$58,5)="","",VLOOKUP($B23,選手名簿!$A$9:$M$58,5)))</f>
        <v/>
      </c>
    </row>
    <row r="24" spans="1:6" ht="32.25" customHeight="1" x14ac:dyDescent="0.15">
      <c r="A24" s="2" t="s">
        <v>36</v>
      </c>
      <c r="B24" s="60"/>
      <c r="C24" s="2" t="str">
        <f>IF($B24="","",IF(VLOOKUP($B24,選手名簿!$A$9:$M$58,2)="","",VLOOKUP($B24,選手名簿!$A$9:$M$58,2)))</f>
        <v/>
      </c>
      <c r="D24" s="2" t="str">
        <f>IF($B24="","",IF(VLOOKUP($B24,選手名簿!$A$9:$M$58,3)="","",VLOOKUP($B24,選手名簿!$A$9:$M$58,3)))</f>
        <v/>
      </c>
      <c r="E24" s="2" t="str">
        <f>IF($B24="","",IF(VLOOKUP($B24,選手名簿!$A$9:$M$58,4)="","",VLOOKUP($B24,選手名簿!$A$9:$M$58,4)))</f>
        <v/>
      </c>
      <c r="F24" s="2" t="str">
        <f>IF($B24="","",IF(VLOOKUP($B24,選手名簿!$A$9:$M$58,5)="","",VLOOKUP($B24,選手名簿!$A$9:$M$58,5)))</f>
        <v/>
      </c>
    </row>
    <row r="25" spans="1:6" ht="32.25" customHeight="1" x14ac:dyDescent="0.15">
      <c r="A25" s="2" t="s">
        <v>37</v>
      </c>
      <c r="B25" s="60"/>
      <c r="C25" s="2" t="str">
        <f>IF($B25="","",IF(VLOOKUP($B25,選手名簿!$A$9:$M$58,2)="","",VLOOKUP($B25,選手名簿!$A$9:$M$58,2)))</f>
        <v/>
      </c>
      <c r="D25" s="2" t="str">
        <f>IF($B25="","",IF(VLOOKUP($B25,選手名簿!$A$9:$M$58,3)="","",VLOOKUP($B25,選手名簿!$A$9:$M$58,3)))</f>
        <v/>
      </c>
      <c r="E25" s="2" t="str">
        <f>IF($B25="","",IF(VLOOKUP($B25,選手名簿!$A$9:$M$58,4)="","",VLOOKUP($B25,選手名簿!$A$9:$M$58,4)))</f>
        <v/>
      </c>
      <c r="F25" s="2" t="str">
        <f>IF($B25="","",IF(VLOOKUP($B25,選手名簿!$A$9:$M$58,5)="","",VLOOKUP($B25,選手名簿!$A$9:$M$58,5)))</f>
        <v/>
      </c>
    </row>
    <row r="26" spans="1:6" ht="32.25" customHeight="1" x14ac:dyDescent="0.15">
      <c r="A26" s="2" t="s">
        <v>38</v>
      </c>
      <c r="B26" s="60"/>
      <c r="C26" s="2" t="str">
        <f>IF($B26="","",IF(VLOOKUP($B26,選手名簿!$A$9:$M$58,2)="","",VLOOKUP($B26,選手名簿!$A$9:$M$58,2)))</f>
        <v/>
      </c>
      <c r="D26" s="2" t="str">
        <f>IF($B26="","",IF(VLOOKUP($B26,選手名簿!$A$9:$M$58,3)="","",VLOOKUP($B26,選手名簿!$A$9:$M$58,3)))</f>
        <v/>
      </c>
      <c r="E26" s="2" t="str">
        <f>IF($B26="","",IF(VLOOKUP($B26,選手名簿!$A$9:$M$58,4)="","",VLOOKUP($B26,選手名簿!$A$9:$M$58,4)))</f>
        <v/>
      </c>
      <c r="F26" s="2" t="str">
        <f>IF($B26="","",IF(VLOOKUP($B26,選手名簿!$A$9:$M$58,5)="","",VLOOKUP($B26,選手名簿!$A$9:$M$58,5)))</f>
        <v/>
      </c>
    </row>
    <row r="30" spans="1:6" x14ac:dyDescent="0.15">
      <c r="B30" t="s">
        <v>26</v>
      </c>
    </row>
    <row r="32" spans="1:6" x14ac:dyDescent="0.15">
      <c r="B32" s="257" t="str">
        <f>選手名簿!J3</f>
        <v>２０２３年４月●日　　</v>
      </c>
      <c r="C32" s="257"/>
    </row>
    <row r="34" spans="1:7" x14ac:dyDescent="0.15">
      <c r="A34" s="124">
        <f>選手名簿!$B$3</f>
        <v>0</v>
      </c>
      <c r="B34" s="120" t="s">
        <v>211</v>
      </c>
      <c r="C34" s="120"/>
      <c r="D34" s="120"/>
      <c r="E34" s="267">
        <f>納入一覧表!$E$4</f>
        <v>0</v>
      </c>
      <c r="F34" s="268"/>
      <c r="G34" s="120"/>
    </row>
  </sheetData>
  <sheetProtection algorithmName="SHA-512" hashValue="gJ1CLYGoHVGJ9NWQYkWEo4EMyvJ8os/NiDjLtYj6o6oDtljOAgn6ufKUbFxCFyXWxr0y5NIxA/yj1lq/VFJdhA==" saltValue="ix1Jdq3/y/Y959Wz9fWkoQ==" spinCount="100000"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8</vt:i4>
      </vt:variant>
    </vt:vector>
  </HeadingPairs>
  <TitlesOfParts>
    <vt:vector size="40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参加種目一覧表!Print_Area</vt:lpstr>
      <vt:lpstr>選手名簿!Print_Area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cuckoo.bf</cp:lastModifiedBy>
  <cp:lastPrinted>2023-03-15T11:39:03Z</cp:lastPrinted>
  <dcterms:created xsi:type="dcterms:W3CDTF">2014-05-12T06:21:23Z</dcterms:created>
  <dcterms:modified xsi:type="dcterms:W3CDTF">2023-03-17T01:40:09Z</dcterms:modified>
</cp:coreProperties>
</file>